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3"/>
  </bookViews>
  <sheets>
    <sheet name="Chart1" sheetId="1" r:id="rId1"/>
    <sheet name="Chart2" sheetId="2" r:id="rId2"/>
    <sheet name="Chart3" sheetId="3" r:id="rId3"/>
    <sheet name="gb_export" sheetId="4" r:id="rId4"/>
  </sheets>
  <definedNames/>
  <calcPr fullCalcOnLoad="1"/>
</workbook>
</file>

<file path=xl/sharedStrings.xml><?xml version="1.0" encoding="utf-8"?>
<sst xmlns="http://schemas.openxmlformats.org/spreadsheetml/2006/main" count="169" uniqueCount="58">
  <si>
    <t>hw3</t>
  </si>
  <si>
    <t>hw4</t>
  </si>
  <si>
    <t>HW 1</t>
  </si>
  <si>
    <t>name</t>
  </si>
  <si>
    <t>HW2</t>
  </si>
  <si>
    <t>hw5</t>
  </si>
  <si>
    <t xml:space="preserve">hw6 </t>
  </si>
  <si>
    <t>hw7</t>
  </si>
  <si>
    <t>hw8</t>
  </si>
  <si>
    <t>hw9</t>
  </si>
  <si>
    <t>hw10</t>
  </si>
  <si>
    <t>hw11</t>
  </si>
  <si>
    <t xml:space="preserve"> quiz redo</t>
  </si>
  <si>
    <t>Quiz-2</t>
  </si>
  <si>
    <t>QZ1Prob1</t>
  </si>
  <si>
    <t>QZ1Prob2</t>
  </si>
  <si>
    <t>QZ1Prob3</t>
  </si>
  <si>
    <t>Quiz 1 total</t>
  </si>
  <si>
    <t>RedoProb3</t>
  </si>
  <si>
    <t>RedoProb2</t>
  </si>
  <si>
    <t>RedoProb1</t>
  </si>
  <si>
    <t>Last survey</t>
  </si>
  <si>
    <t>lab 2</t>
  </si>
  <si>
    <t>lab 1</t>
  </si>
  <si>
    <t>lab 4</t>
  </si>
  <si>
    <t>lab 5</t>
  </si>
  <si>
    <t>final lab</t>
  </si>
  <si>
    <t>lab 3</t>
  </si>
  <si>
    <t># absents</t>
  </si>
  <si>
    <t>TA</t>
  </si>
  <si>
    <t>anoop</t>
  </si>
  <si>
    <t>Brian Steinmetz</t>
  </si>
  <si>
    <t>John</t>
  </si>
  <si>
    <t>Justin</t>
  </si>
  <si>
    <t>HW Avg</t>
  </si>
  <si>
    <t>Quiz Avg</t>
  </si>
  <si>
    <t>Quiz 1 Avg</t>
  </si>
  <si>
    <t>Lab Avg</t>
  </si>
  <si>
    <t>Final Rpt</t>
  </si>
  <si>
    <t>HW</t>
  </si>
  <si>
    <t>Quiz</t>
  </si>
  <si>
    <t>Lab</t>
  </si>
  <si>
    <t>Report</t>
  </si>
  <si>
    <t>FINAL %</t>
  </si>
  <si>
    <t>Survey</t>
  </si>
  <si>
    <t>Absence</t>
  </si>
  <si>
    <t>absence</t>
  </si>
  <si>
    <t>Lowest HW</t>
  </si>
  <si>
    <t>quiz redo</t>
  </si>
  <si>
    <t>Quiz 1</t>
  </si>
  <si>
    <t>Quiz 1 Tot</t>
  </si>
  <si>
    <t>Quiz 2</t>
  </si>
  <si>
    <t>B</t>
  </si>
  <si>
    <t>A+</t>
  </si>
  <si>
    <t>A</t>
  </si>
  <si>
    <t>B+</t>
  </si>
  <si>
    <t>A-</t>
  </si>
  <si>
    <t>Final Grade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</si>
</sst>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0.0000000"/>
    <numFmt numFmtId="170" formatCode="[$-409]dddd\,\ mmmm\ dd\,\ yyyy"/>
    <numFmt numFmtId="171" formatCode="[$-409]h:mm:ss\ AM/PM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%"/>
    <numFmt numFmtId="185" formatCode="[$-F400]h:mm:ss\ AM/PM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 Neue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5" fillId="0" borderId="1" xfId="0" applyNumberFormat="1" applyFont="1" applyFill="1" applyBorder="1" applyAlignment="1">
      <alignment vertical="top"/>
    </xf>
    <xf numFmtId="0" fontId="6" fillId="0" borderId="2" xfId="0" applyFont="1" applyBorder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2" fillId="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0" fillId="0" borderId="0" xfId="0" applyNumberFormat="1" applyAlignment="1">
      <alignment/>
    </xf>
    <xf numFmtId="10" fontId="0" fillId="2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0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/>
    </xf>
    <xf numFmtId="10" fontId="0" fillId="0" borderId="0" xfId="0" applyNumberForma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7" fillId="7" borderId="0" xfId="0" applyFont="1" applyFill="1" applyAlignment="1">
      <alignment horizontal="center"/>
    </xf>
    <xf numFmtId="10" fontId="0" fillId="7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NumberFormat="1" applyFont="1" applyFill="1" applyAlignment="1">
      <alignment vertical="top"/>
    </xf>
    <xf numFmtId="0" fontId="0" fillId="2" borderId="2" xfId="0" applyFill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Fill="1" applyAlignment="1">
      <alignment/>
    </xf>
    <xf numFmtId="0" fontId="0" fillId="2" borderId="2" xfId="0" applyFill="1" applyBorder="1" applyAlignment="1">
      <alignment horizontal="center"/>
    </xf>
    <xf numFmtId="10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gb_export!$B$5:$B$64</c:f>
              <c:numCache>
                <c:ptCount val="60"/>
                <c:pt idx="0">
                  <c:v>0.94293749375</c:v>
                </c:pt>
                <c:pt idx="1">
                  <c:v>0.9350216666666666</c:v>
                </c:pt>
                <c:pt idx="2">
                  <c:v>0.9241666666666668</c:v>
                </c:pt>
                <c:pt idx="3">
                  <c:v>0.9189583333333333</c:v>
                </c:pt>
                <c:pt idx="4">
                  <c:v>0.9112716666666667</c:v>
                </c:pt>
                <c:pt idx="5">
                  <c:v>0.8966883333333333</c:v>
                </c:pt>
                <c:pt idx="6">
                  <c:v>0.8947708366666666</c:v>
                </c:pt>
                <c:pt idx="7">
                  <c:v>0.8908541604166667</c:v>
                </c:pt>
                <c:pt idx="8">
                  <c:v>0.8889791604166667</c:v>
                </c:pt>
                <c:pt idx="9">
                  <c:v>0.8852395833333333</c:v>
                </c:pt>
                <c:pt idx="10">
                  <c:v>0.8839591666666666</c:v>
                </c:pt>
                <c:pt idx="11">
                  <c:v>0.8799270833333335</c:v>
                </c:pt>
                <c:pt idx="12">
                  <c:v>0.8799166604166668</c:v>
                </c:pt>
                <c:pt idx="13">
                  <c:v>0.879605</c:v>
                </c:pt>
                <c:pt idx="14">
                  <c:v>0.8763758333333334</c:v>
                </c:pt>
                <c:pt idx="15">
                  <c:v>0.8751875033333333</c:v>
                </c:pt>
                <c:pt idx="16">
                  <c:v>0.8693958270833333</c:v>
                </c:pt>
                <c:pt idx="17">
                  <c:v>0.8587291699999999</c:v>
                </c:pt>
                <c:pt idx="18">
                  <c:v>0.85663625</c:v>
                </c:pt>
                <c:pt idx="19">
                  <c:v>0.8549166604166667</c:v>
                </c:pt>
                <c:pt idx="20">
                  <c:v>0.8437716666666666</c:v>
                </c:pt>
                <c:pt idx="21">
                  <c:v>0.8431458270833334</c:v>
                </c:pt>
                <c:pt idx="22">
                  <c:v>0.8378958366666667</c:v>
                </c:pt>
                <c:pt idx="23">
                  <c:v>0.8375416666666666</c:v>
                </c:pt>
                <c:pt idx="24">
                  <c:v>0.8353333270833334</c:v>
                </c:pt>
                <c:pt idx="25">
                  <c:v>0.83278124375</c:v>
                </c:pt>
                <c:pt idx="26">
                  <c:v>0.8245625033333335</c:v>
                </c:pt>
                <c:pt idx="27">
                  <c:v>0.8236250033333332</c:v>
                </c:pt>
                <c:pt idx="28">
                  <c:v>0.8217083333333334</c:v>
                </c:pt>
                <c:pt idx="29">
                  <c:v>0.8208333333333333</c:v>
                </c:pt>
                <c:pt idx="30">
                  <c:v>0.82060417</c:v>
                </c:pt>
                <c:pt idx="31">
                  <c:v>0.8171041604166667</c:v>
                </c:pt>
                <c:pt idx="32">
                  <c:v>0.8165937533333334</c:v>
                </c:pt>
                <c:pt idx="33">
                  <c:v>0.8164375033333333</c:v>
                </c:pt>
                <c:pt idx="34">
                  <c:v>0.8159070833333333</c:v>
                </c:pt>
                <c:pt idx="35">
                  <c:v>0.8158758333333334</c:v>
                </c:pt>
                <c:pt idx="36">
                  <c:v>0.8072091666666666</c:v>
                </c:pt>
                <c:pt idx="37">
                  <c:v>0.8062291699999999</c:v>
                </c:pt>
                <c:pt idx="38">
                  <c:v>0.8061250033333334</c:v>
                </c:pt>
                <c:pt idx="39">
                  <c:v>0.7998124937500001</c:v>
                </c:pt>
                <c:pt idx="40">
                  <c:v>0.7970008333333334</c:v>
                </c:pt>
                <c:pt idx="41">
                  <c:v>0.7956979104166666</c:v>
                </c:pt>
                <c:pt idx="42">
                  <c:v>0.7865104166666668</c:v>
                </c:pt>
                <c:pt idx="43">
                  <c:v>0.7835208366666666</c:v>
                </c:pt>
                <c:pt idx="44">
                  <c:v>0.7788333366666667</c:v>
                </c:pt>
                <c:pt idx="45">
                  <c:v>0.7784270833333333</c:v>
                </c:pt>
                <c:pt idx="46">
                  <c:v>0.7750008333333334</c:v>
                </c:pt>
                <c:pt idx="47">
                  <c:v>0.7736145770833334</c:v>
                </c:pt>
                <c:pt idx="48">
                  <c:v>0.7727300000000001</c:v>
                </c:pt>
                <c:pt idx="49">
                  <c:v>0.7693966666666667</c:v>
                </c:pt>
                <c:pt idx="50">
                  <c:v>0.7616770833333333</c:v>
                </c:pt>
                <c:pt idx="51">
                  <c:v>0.7580104166666668</c:v>
                </c:pt>
                <c:pt idx="52">
                  <c:v>0.7575000000000001</c:v>
                </c:pt>
                <c:pt idx="53">
                  <c:v>0.7540833333333332</c:v>
                </c:pt>
                <c:pt idx="54">
                  <c:v>0.7483541604166668</c:v>
                </c:pt>
                <c:pt idx="55">
                  <c:v>0.7057083366666667</c:v>
                </c:pt>
                <c:pt idx="56">
                  <c:v>0.7047916666666667</c:v>
                </c:pt>
                <c:pt idx="57">
                  <c:v>0.6992916604166666</c:v>
                </c:pt>
                <c:pt idx="58">
                  <c:v>0.68310417</c:v>
                </c:pt>
                <c:pt idx="59">
                  <c:v>0.6767291666666666</c:v>
                </c:pt>
              </c:numCache>
            </c:numRef>
          </c:xVal>
          <c:yVal>
            <c:numRef>
              <c:f>gb_export!#REF!</c:f>
              <c:numCache>
                <c:ptCount val="60"/>
                <c:pt idx="0">
                  <c:v>60</c:v>
                </c:pt>
                <c:pt idx="1">
                  <c:v>59</c:v>
                </c:pt>
                <c:pt idx="2">
                  <c:v>58</c:v>
                </c:pt>
                <c:pt idx="3">
                  <c:v>57</c:v>
                </c:pt>
                <c:pt idx="4">
                  <c:v>56</c:v>
                </c:pt>
                <c:pt idx="5">
                  <c:v>55</c:v>
                </c:pt>
                <c:pt idx="6">
                  <c:v>54</c:v>
                </c:pt>
                <c:pt idx="7">
                  <c:v>53</c:v>
                </c:pt>
                <c:pt idx="8">
                  <c:v>52</c:v>
                </c:pt>
                <c:pt idx="9">
                  <c:v>51</c:v>
                </c:pt>
                <c:pt idx="10">
                  <c:v>50</c:v>
                </c:pt>
                <c:pt idx="11">
                  <c:v>49</c:v>
                </c:pt>
                <c:pt idx="12">
                  <c:v>48</c:v>
                </c:pt>
                <c:pt idx="13">
                  <c:v>47</c:v>
                </c:pt>
                <c:pt idx="14">
                  <c:v>46</c:v>
                </c:pt>
                <c:pt idx="15">
                  <c:v>45</c:v>
                </c:pt>
                <c:pt idx="16">
                  <c:v>44</c:v>
                </c:pt>
                <c:pt idx="17">
                  <c:v>43</c:v>
                </c:pt>
                <c:pt idx="18">
                  <c:v>42</c:v>
                </c:pt>
                <c:pt idx="19">
                  <c:v>41</c:v>
                </c:pt>
                <c:pt idx="20">
                  <c:v>40</c:v>
                </c:pt>
                <c:pt idx="21">
                  <c:v>39</c:v>
                </c:pt>
                <c:pt idx="22">
                  <c:v>38</c:v>
                </c:pt>
                <c:pt idx="23">
                  <c:v>37</c:v>
                </c:pt>
                <c:pt idx="24">
                  <c:v>36</c:v>
                </c:pt>
                <c:pt idx="25">
                  <c:v>35</c:v>
                </c:pt>
                <c:pt idx="26">
                  <c:v>34</c:v>
                </c:pt>
                <c:pt idx="27">
                  <c:v>33</c:v>
                </c:pt>
                <c:pt idx="28">
                  <c:v>32</c:v>
                </c:pt>
                <c:pt idx="29">
                  <c:v>31</c:v>
                </c:pt>
                <c:pt idx="30">
                  <c:v>30</c:v>
                </c:pt>
                <c:pt idx="31">
                  <c:v>29</c:v>
                </c:pt>
                <c:pt idx="32">
                  <c:v>28</c:v>
                </c:pt>
                <c:pt idx="33">
                  <c:v>27</c:v>
                </c:pt>
                <c:pt idx="34">
                  <c:v>26</c:v>
                </c:pt>
                <c:pt idx="35">
                  <c:v>25</c:v>
                </c:pt>
                <c:pt idx="36">
                  <c:v>24</c:v>
                </c:pt>
                <c:pt idx="37">
                  <c:v>23</c:v>
                </c:pt>
                <c:pt idx="38">
                  <c:v>22</c:v>
                </c:pt>
                <c:pt idx="39">
                  <c:v>21</c:v>
                </c:pt>
                <c:pt idx="40">
                  <c:v>20</c:v>
                </c:pt>
                <c:pt idx="41">
                  <c:v>19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14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9</c:v>
                </c:pt>
                <c:pt idx="52">
                  <c:v>8</c:v>
                </c:pt>
                <c:pt idx="53">
                  <c:v>7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</c:numCache>
            </c:numRef>
          </c:yVal>
          <c:smooth val="0"/>
        </c:ser>
        <c:axId val="59016120"/>
        <c:axId val="61383033"/>
      </c:scatterChart>
      <c:valAx>
        <c:axId val="59016120"/>
        <c:scaling>
          <c:orientation val="minMax"/>
          <c:max val="0.95"/>
          <c:min val="0.6"/>
        </c:scaling>
        <c:axPos val="b"/>
        <c:delete val="0"/>
        <c:numFmt formatCode="General" sourceLinked="1"/>
        <c:majorTickMark val="out"/>
        <c:minorTickMark val="none"/>
        <c:tickLblPos val="nextTo"/>
        <c:crossAx val="61383033"/>
        <c:crosses val="autoZero"/>
        <c:crossBetween val="midCat"/>
        <c:dispUnits/>
      </c:valAx>
      <c:valAx>
        <c:axId val="61383033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16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gb_export!$U$5:$U$64</c:f>
              <c:numCache>
                <c:ptCount val="60"/>
                <c:pt idx="0">
                  <c:v>160</c:v>
                </c:pt>
                <c:pt idx="1">
                  <c:v>160</c:v>
                </c:pt>
                <c:pt idx="2">
                  <c:v>140</c:v>
                </c:pt>
                <c:pt idx="3">
                  <c:v>160</c:v>
                </c:pt>
                <c:pt idx="4">
                  <c:v>160</c:v>
                </c:pt>
                <c:pt idx="5">
                  <c:v>148</c:v>
                </c:pt>
                <c:pt idx="6">
                  <c:v>160</c:v>
                </c:pt>
                <c:pt idx="7">
                  <c:v>160</c:v>
                </c:pt>
                <c:pt idx="8">
                  <c:v>158</c:v>
                </c:pt>
                <c:pt idx="9">
                  <c:v>159</c:v>
                </c:pt>
                <c:pt idx="10">
                  <c:v>150</c:v>
                </c:pt>
                <c:pt idx="11">
                  <c:v>145</c:v>
                </c:pt>
                <c:pt idx="12">
                  <c:v>150</c:v>
                </c:pt>
                <c:pt idx="13">
                  <c:v>160</c:v>
                </c:pt>
                <c:pt idx="14">
                  <c:v>158</c:v>
                </c:pt>
                <c:pt idx="15">
                  <c:v>160</c:v>
                </c:pt>
                <c:pt idx="16">
                  <c:v>140</c:v>
                </c:pt>
                <c:pt idx="17">
                  <c:v>150</c:v>
                </c:pt>
                <c:pt idx="18">
                  <c:v>115</c:v>
                </c:pt>
                <c:pt idx="19">
                  <c:v>110</c:v>
                </c:pt>
                <c:pt idx="20">
                  <c:v>160</c:v>
                </c:pt>
                <c:pt idx="21">
                  <c:v>80</c:v>
                </c:pt>
                <c:pt idx="22">
                  <c:v>140</c:v>
                </c:pt>
                <c:pt idx="23">
                  <c:v>160</c:v>
                </c:pt>
                <c:pt idx="24">
                  <c:v>110</c:v>
                </c:pt>
                <c:pt idx="25">
                  <c:v>145</c:v>
                </c:pt>
                <c:pt idx="26">
                  <c:v>120</c:v>
                </c:pt>
                <c:pt idx="27">
                  <c:v>110</c:v>
                </c:pt>
                <c:pt idx="28">
                  <c:v>150</c:v>
                </c:pt>
                <c:pt idx="29">
                  <c:v>138</c:v>
                </c:pt>
                <c:pt idx="30">
                  <c:v>148</c:v>
                </c:pt>
                <c:pt idx="31">
                  <c:v>90</c:v>
                </c:pt>
                <c:pt idx="32">
                  <c:v>133</c:v>
                </c:pt>
                <c:pt idx="33">
                  <c:v>100</c:v>
                </c:pt>
                <c:pt idx="34">
                  <c:v>85</c:v>
                </c:pt>
                <c:pt idx="35">
                  <c:v>70</c:v>
                </c:pt>
                <c:pt idx="36">
                  <c:v>90</c:v>
                </c:pt>
                <c:pt idx="37">
                  <c:v>40</c:v>
                </c:pt>
                <c:pt idx="38">
                  <c:v>158</c:v>
                </c:pt>
                <c:pt idx="39">
                  <c:v>110</c:v>
                </c:pt>
                <c:pt idx="40">
                  <c:v>110</c:v>
                </c:pt>
                <c:pt idx="41">
                  <c:v>85</c:v>
                </c:pt>
                <c:pt idx="42">
                  <c:v>125</c:v>
                </c:pt>
                <c:pt idx="43">
                  <c:v>100</c:v>
                </c:pt>
                <c:pt idx="44">
                  <c:v>30</c:v>
                </c:pt>
                <c:pt idx="45">
                  <c:v>105</c:v>
                </c:pt>
                <c:pt idx="46">
                  <c:v>50</c:v>
                </c:pt>
                <c:pt idx="47">
                  <c:v>25</c:v>
                </c:pt>
                <c:pt idx="48">
                  <c:v>80</c:v>
                </c:pt>
                <c:pt idx="49">
                  <c:v>110</c:v>
                </c:pt>
                <c:pt idx="50">
                  <c:v>65</c:v>
                </c:pt>
                <c:pt idx="51">
                  <c:v>105</c:v>
                </c:pt>
                <c:pt idx="52">
                  <c:v>30</c:v>
                </c:pt>
                <c:pt idx="53">
                  <c:v>130</c:v>
                </c:pt>
                <c:pt idx="54">
                  <c:v>20</c:v>
                </c:pt>
                <c:pt idx="55">
                  <c:v>70</c:v>
                </c:pt>
                <c:pt idx="56">
                  <c:v>40</c:v>
                </c:pt>
                <c:pt idx="57">
                  <c:v>40</c:v>
                </c:pt>
                <c:pt idx="58">
                  <c:v>50</c:v>
                </c:pt>
                <c:pt idx="59">
                  <c:v>20</c:v>
                </c:pt>
              </c:numCache>
            </c:numRef>
          </c:xVal>
          <c:yVal>
            <c:numRef>
              <c:f>gb_export!$AD$5:$AD$64</c:f>
              <c:numCache>
                <c:ptCount val="60"/>
                <c:pt idx="0">
                  <c:v>75</c:v>
                </c:pt>
                <c:pt idx="1">
                  <c:v>88</c:v>
                </c:pt>
                <c:pt idx="2">
                  <c:v>61</c:v>
                </c:pt>
                <c:pt idx="3">
                  <c:v>71</c:v>
                </c:pt>
                <c:pt idx="4">
                  <c:v>55</c:v>
                </c:pt>
                <c:pt idx="5">
                  <c:v>56</c:v>
                </c:pt>
                <c:pt idx="6">
                  <c:v>70</c:v>
                </c:pt>
                <c:pt idx="7">
                  <c:v>58</c:v>
                </c:pt>
                <c:pt idx="8">
                  <c:v>52</c:v>
                </c:pt>
                <c:pt idx="9">
                  <c:v>50</c:v>
                </c:pt>
                <c:pt idx="10">
                  <c:v>49</c:v>
                </c:pt>
                <c:pt idx="11">
                  <c:v>59</c:v>
                </c:pt>
                <c:pt idx="12">
                  <c:v>64</c:v>
                </c:pt>
                <c:pt idx="13">
                  <c:v>42</c:v>
                </c:pt>
                <c:pt idx="14">
                  <c:v>59</c:v>
                </c:pt>
                <c:pt idx="15">
                  <c:v>56</c:v>
                </c:pt>
                <c:pt idx="16">
                  <c:v>59</c:v>
                </c:pt>
                <c:pt idx="17">
                  <c:v>66</c:v>
                </c:pt>
                <c:pt idx="18">
                  <c:v>60</c:v>
                </c:pt>
                <c:pt idx="19">
                  <c:v>52</c:v>
                </c:pt>
                <c:pt idx="20">
                  <c:v>64</c:v>
                </c:pt>
                <c:pt idx="21">
                  <c:v>59</c:v>
                </c:pt>
                <c:pt idx="22">
                  <c:v>40</c:v>
                </c:pt>
                <c:pt idx="23">
                  <c:v>55</c:v>
                </c:pt>
                <c:pt idx="24">
                  <c:v>38</c:v>
                </c:pt>
                <c:pt idx="25">
                  <c:v>39</c:v>
                </c:pt>
                <c:pt idx="26">
                  <c:v>50</c:v>
                </c:pt>
                <c:pt idx="27">
                  <c:v>38</c:v>
                </c:pt>
                <c:pt idx="28">
                  <c:v>71</c:v>
                </c:pt>
                <c:pt idx="29">
                  <c:v>48.5</c:v>
                </c:pt>
                <c:pt idx="30">
                  <c:v>42</c:v>
                </c:pt>
                <c:pt idx="31">
                  <c:v>34</c:v>
                </c:pt>
                <c:pt idx="32">
                  <c:v>41</c:v>
                </c:pt>
                <c:pt idx="33">
                  <c:v>47</c:v>
                </c:pt>
                <c:pt idx="34">
                  <c:v>56</c:v>
                </c:pt>
                <c:pt idx="35">
                  <c:v>41</c:v>
                </c:pt>
                <c:pt idx="36">
                  <c:v>49</c:v>
                </c:pt>
                <c:pt idx="37">
                  <c:v>54</c:v>
                </c:pt>
                <c:pt idx="38">
                  <c:v>47</c:v>
                </c:pt>
                <c:pt idx="39">
                  <c:v>42</c:v>
                </c:pt>
                <c:pt idx="40">
                  <c:v>56</c:v>
                </c:pt>
                <c:pt idx="41">
                  <c:v>43</c:v>
                </c:pt>
                <c:pt idx="42">
                  <c:v>43</c:v>
                </c:pt>
                <c:pt idx="43">
                  <c:v>19</c:v>
                </c:pt>
                <c:pt idx="44">
                  <c:v>37</c:v>
                </c:pt>
                <c:pt idx="45">
                  <c:v>38</c:v>
                </c:pt>
                <c:pt idx="46">
                  <c:v>44</c:v>
                </c:pt>
                <c:pt idx="47">
                  <c:v>39.5</c:v>
                </c:pt>
                <c:pt idx="48">
                  <c:v>27</c:v>
                </c:pt>
                <c:pt idx="49">
                  <c:v>49</c:v>
                </c:pt>
                <c:pt idx="50">
                  <c:v>26</c:v>
                </c:pt>
                <c:pt idx="51">
                  <c:v>31</c:v>
                </c:pt>
                <c:pt idx="52">
                  <c:v>27</c:v>
                </c:pt>
                <c:pt idx="53">
                  <c:v>32</c:v>
                </c:pt>
                <c:pt idx="54">
                  <c:v>31</c:v>
                </c:pt>
                <c:pt idx="55">
                  <c:v>42</c:v>
                </c:pt>
                <c:pt idx="56">
                  <c:v>7</c:v>
                </c:pt>
                <c:pt idx="57">
                  <c:v>22</c:v>
                </c:pt>
                <c:pt idx="58">
                  <c:v>31</c:v>
                </c:pt>
                <c:pt idx="59">
                  <c:v>13</c:v>
                </c:pt>
              </c:numCache>
            </c:numRef>
          </c:yVal>
          <c:smooth val="0"/>
        </c:ser>
        <c:axId val="15576386"/>
        <c:axId val="5969747"/>
      </c:scatterChart>
      <c:val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Quiz 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9747"/>
        <c:crosses val="autoZero"/>
        <c:crossBetween val="midCat"/>
        <c:dispUnits/>
      </c:valAx>
      <c:valAx>
        <c:axId val="596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Quiz2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6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gb_export!$AC$5:$AC$64</c:f>
              <c:numCache>
                <c:ptCount val="60"/>
                <c:pt idx="0">
                  <c:v>1</c:v>
                </c:pt>
                <c:pt idx="1">
                  <c:v>1</c:v>
                </c:pt>
                <c:pt idx="2">
                  <c:v>0.9375</c:v>
                </c:pt>
                <c:pt idx="3">
                  <c:v>1</c:v>
                </c:pt>
                <c:pt idx="4">
                  <c:v>1</c:v>
                </c:pt>
                <c:pt idx="5">
                  <c:v>0.9583333333333334</c:v>
                </c:pt>
                <c:pt idx="6">
                  <c:v>1</c:v>
                </c:pt>
                <c:pt idx="7">
                  <c:v>1</c:v>
                </c:pt>
                <c:pt idx="8">
                  <c:v>0.9875</c:v>
                </c:pt>
                <c:pt idx="9">
                  <c:v>0.996875</c:v>
                </c:pt>
                <c:pt idx="10">
                  <c:v>0.9645833333333333</c:v>
                </c:pt>
                <c:pt idx="11">
                  <c:v>0.9447916666666667</c:v>
                </c:pt>
                <c:pt idx="12">
                  <c:v>0.9604166666666667</c:v>
                </c:pt>
                <c:pt idx="13">
                  <c:v>1</c:v>
                </c:pt>
                <c:pt idx="14">
                  <c:v>0.9895833333333334</c:v>
                </c:pt>
                <c:pt idx="15">
                  <c:v>1</c:v>
                </c:pt>
                <c:pt idx="16">
                  <c:v>0.9375</c:v>
                </c:pt>
                <c:pt idx="17">
                  <c:v>0.9375</c:v>
                </c:pt>
                <c:pt idx="18">
                  <c:v>0.8552083333333333</c:v>
                </c:pt>
                <c:pt idx="19">
                  <c:v>0.84375</c:v>
                </c:pt>
                <c:pt idx="20">
                  <c:v>1</c:v>
                </c:pt>
                <c:pt idx="21">
                  <c:v>0.7458333333333333</c:v>
                </c:pt>
                <c:pt idx="22">
                  <c:v>0.8958333333333333</c:v>
                </c:pt>
                <c:pt idx="23">
                  <c:v>1</c:v>
                </c:pt>
                <c:pt idx="24">
                  <c:v>0.84375</c:v>
                </c:pt>
                <c:pt idx="25">
                  <c:v>0.9489583333333333</c:v>
                </c:pt>
                <c:pt idx="26">
                  <c:v>0.8708333333333333</c:v>
                </c:pt>
                <c:pt idx="27">
                  <c:v>0.8395833333333333</c:v>
                </c:pt>
                <c:pt idx="28">
                  <c:v>0.9583333333333333</c:v>
                </c:pt>
                <c:pt idx="29">
                  <c:v>0.8625</c:v>
                </c:pt>
                <c:pt idx="30">
                  <c:v>0.9583333333333334</c:v>
                </c:pt>
                <c:pt idx="31">
                  <c:v>0.7416666666666667</c:v>
                </c:pt>
                <c:pt idx="32">
                  <c:v>0.9010416666666667</c:v>
                </c:pt>
                <c:pt idx="33">
                  <c:v>0.7916666666666667</c:v>
                </c:pt>
                <c:pt idx="34">
                  <c:v>0.7447916666666667</c:v>
                </c:pt>
                <c:pt idx="35">
                  <c:v>0.7145833333333333</c:v>
                </c:pt>
                <c:pt idx="36">
                  <c:v>0.7729166666666667</c:v>
                </c:pt>
                <c:pt idx="37">
                  <c:v>0.6208333333333333</c:v>
                </c:pt>
                <c:pt idx="38">
                  <c:v>0.9895833333333334</c:v>
                </c:pt>
                <c:pt idx="39">
                  <c:v>0.8041666666666667</c:v>
                </c:pt>
                <c:pt idx="40">
                  <c:v>0.81875</c:v>
                </c:pt>
                <c:pt idx="41">
                  <c:v>0.765625</c:v>
                </c:pt>
                <c:pt idx="42">
                  <c:v>0.8697916666666667</c:v>
                </c:pt>
                <c:pt idx="43">
                  <c:v>0.7916666666666667</c:v>
                </c:pt>
                <c:pt idx="44">
                  <c:v>0.59375</c:v>
                </c:pt>
                <c:pt idx="45">
                  <c:v>0.828125</c:v>
                </c:pt>
                <c:pt idx="46">
                  <c:v>0.6520833333333333</c:v>
                </c:pt>
                <c:pt idx="47">
                  <c:v>0.5739583333333333</c:v>
                </c:pt>
                <c:pt idx="48">
                  <c:v>0.7458333333333333</c:v>
                </c:pt>
                <c:pt idx="49">
                  <c:v>0.6875</c:v>
                </c:pt>
                <c:pt idx="50">
                  <c:v>0.678125</c:v>
                </c:pt>
                <c:pt idx="51">
                  <c:v>0.703125</c:v>
                </c:pt>
                <c:pt idx="52">
                  <c:v>0.5625</c:v>
                </c:pt>
                <c:pt idx="53">
                  <c:v>0.8125</c:v>
                </c:pt>
                <c:pt idx="54">
                  <c:v>0.5416666666666667</c:v>
                </c:pt>
                <c:pt idx="55">
                  <c:v>0.4375</c:v>
                </c:pt>
                <c:pt idx="56">
                  <c:v>0.25</c:v>
                </c:pt>
                <c:pt idx="57">
                  <c:v>0.25</c:v>
                </c:pt>
                <c:pt idx="58">
                  <c:v>0.3125</c:v>
                </c:pt>
                <c:pt idx="59">
                  <c:v>0.125</c:v>
                </c:pt>
              </c:numCache>
            </c:numRef>
          </c:xVal>
          <c:yVal>
            <c:numRef>
              <c:f>gb_export!$AE$5:$AE$64</c:f>
              <c:numCache>
                <c:ptCount val="60"/>
                <c:pt idx="0">
                  <c:v>0.8333333333333334</c:v>
                </c:pt>
                <c:pt idx="1">
                  <c:v>0.9777777777777777</c:v>
                </c:pt>
                <c:pt idx="2">
                  <c:v>0.6777777777777778</c:v>
                </c:pt>
                <c:pt idx="3">
                  <c:v>0.7888888888888889</c:v>
                </c:pt>
                <c:pt idx="4">
                  <c:v>0.6111111111111112</c:v>
                </c:pt>
                <c:pt idx="5">
                  <c:v>0.6222222222222222</c:v>
                </c:pt>
                <c:pt idx="6">
                  <c:v>0.7777777777777778</c:v>
                </c:pt>
                <c:pt idx="7">
                  <c:v>0.6444444444444445</c:v>
                </c:pt>
                <c:pt idx="8">
                  <c:v>0.5777777777777777</c:v>
                </c:pt>
                <c:pt idx="9">
                  <c:v>0.5555555555555556</c:v>
                </c:pt>
                <c:pt idx="10">
                  <c:v>0.5444444444444444</c:v>
                </c:pt>
                <c:pt idx="11">
                  <c:v>0.6555555555555556</c:v>
                </c:pt>
                <c:pt idx="12">
                  <c:v>0.7111111111111111</c:v>
                </c:pt>
                <c:pt idx="13">
                  <c:v>0.4666666666666667</c:v>
                </c:pt>
                <c:pt idx="14">
                  <c:v>0.6555555555555556</c:v>
                </c:pt>
                <c:pt idx="15">
                  <c:v>0.6222222222222222</c:v>
                </c:pt>
                <c:pt idx="16">
                  <c:v>0.6555555555555556</c:v>
                </c:pt>
                <c:pt idx="17">
                  <c:v>0.7333333333333333</c:v>
                </c:pt>
                <c:pt idx="18">
                  <c:v>0.6666666666666666</c:v>
                </c:pt>
                <c:pt idx="19">
                  <c:v>0.5777777777777777</c:v>
                </c:pt>
                <c:pt idx="20">
                  <c:v>0.7111111111111111</c:v>
                </c:pt>
                <c:pt idx="21">
                  <c:v>0.6555555555555556</c:v>
                </c:pt>
                <c:pt idx="22">
                  <c:v>0.4444444444444444</c:v>
                </c:pt>
                <c:pt idx="23">
                  <c:v>0.6111111111111112</c:v>
                </c:pt>
                <c:pt idx="24">
                  <c:v>0.4222222222222222</c:v>
                </c:pt>
                <c:pt idx="25">
                  <c:v>0.43333333333333335</c:v>
                </c:pt>
                <c:pt idx="26">
                  <c:v>0.5555555555555556</c:v>
                </c:pt>
                <c:pt idx="27">
                  <c:v>0.4222222222222222</c:v>
                </c:pt>
                <c:pt idx="28">
                  <c:v>0.7888888888888889</c:v>
                </c:pt>
                <c:pt idx="29">
                  <c:v>0.5388888888888889</c:v>
                </c:pt>
                <c:pt idx="30">
                  <c:v>0.4666666666666667</c:v>
                </c:pt>
                <c:pt idx="31">
                  <c:v>0.37777777777777777</c:v>
                </c:pt>
                <c:pt idx="32">
                  <c:v>0.45555555555555555</c:v>
                </c:pt>
                <c:pt idx="33">
                  <c:v>0.5222222222222223</c:v>
                </c:pt>
                <c:pt idx="34">
                  <c:v>0.6222222222222222</c:v>
                </c:pt>
                <c:pt idx="35">
                  <c:v>0.45555555555555555</c:v>
                </c:pt>
                <c:pt idx="36">
                  <c:v>0.5444444444444444</c:v>
                </c:pt>
                <c:pt idx="37">
                  <c:v>0.6</c:v>
                </c:pt>
                <c:pt idx="38">
                  <c:v>0.5222222222222223</c:v>
                </c:pt>
                <c:pt idx="39">
                  <c:v>0.4666666666666667</c:v>
                </c:pt>
                <c:pt idx="40">
                  <c:v>0.6222222222222222</c:v>
                </c:pt>
                <c:pt idx="41">
                  <c:v>0.4777777777777778</c:v>
                </c:pt>
                <c:pt idx="42">
                  <c:v>0.4777777777777778</c:v>
                </c:pt>
                <c:pt idx="43">
                  <c:v>0.2111111111111111</c:v>
                </c:pt>
                <c:pt idx="44">
                  <c:v>0.4111111111111111</c:v>
                </c:pt>
                <c:pt idx="45">
                  <c:v>0.4222222222222222</c:v>
                </c:pt>
                <c:pt idx="46">
                  <c:v>0.4888888888888889</c:v>
                </c:pt>
                <c:pt idx="47">
                  <c:v>0.4388888888888889</c:v>
                </c:pt>
                <c:pt idx="48">
                  <c:v>0.3</c:v>
                </c:pt>
                <c:pt idx="49">
                  <c:v>0.5444444444444444</c:v>
                </c:pt>
                <c:pt idx="50">
                  <c:v>0.28888888888888886</c:v>
                </c:pt>
                <c:pt idx="51">
                  <c:v>0.34444444444444444</c:v>
                </c:pt>
                <c:pt idx="52">
                  <c:v>0.3</c:v>
                </c:pt>
                <c:pt idx="53">
                  <c:v>0.35555555555555557</c:v>
                </c:pt>
                <c:pt idx="54">
                  <c:v>0.34444444444444444</c:v>
                </c:pt>
                <c:pt idx="55">
                  <c:v>0.4666666666666667</c:v>
                </c:pt>
                <c:pt idx="56">
                  <c:v>0.07777777777777778</c:v>
                </c:pt>
                <c:pt idx="57">
                  <c:v>0.24444444444444444</c:v>
                </c:pt>
                <c:pt idx="58">
                  <c:v>0.34444444444444444</c:v>
                </c:pt>
                <c:pt idx="59">
                  <c:v>0.14444444444444443</c:v>
                </c:pt>
              </c:numCache>
            </c:numRef>
          </c:yVal>
          <c:smooth val="0"/>
        </c:ser>
        <c:axId val="53727724"/>
        <c:axId val="13787469"/>
      </c:scatterChart>
      <c:val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Quiz 1 + redo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7469"/>
        <c:crosses val="autoZero"/>
        <c:crossBetween val="midCat"/>
        <c:dispUnits/>
      </c:valAx>
      <c:valAx>
        <c:axId val="1378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Quiz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27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B16384"/>
    </sheetView>
  </sheetViews>
  <sheetFormatPr defaultColWidth="9.140625" defaultRowHeight="12.75"/>
  <cols>
    <col min="1" max="1" width="11.00390625" style="2" customWidth="1"/>
    <col min="2" max="2" width="8.421875" style="26" bestFit="1" customWidth="1"/>
    <col min="3" max="3" width="17.8515625" style="2" customWidth="1"/>
    <col min="4" max="4" width="15.7109375" style="2" customWidth="1"/>
    <col min="5" max="5" width="12.8515625" style="2" customWidth="1"/>
    <col min="6" max="6" width="10.57421875" style="2" customWidth="1"/>
    <col min="7" max="7" width="9.28125" style="2" customWidth="1"/>
    <col min="8" max="8" width="9.00390625" style="2" customWidth="1"/>
    <col min="9" max="9" width="7.140625" style="2" customWidth="1"/>
    <col min="10" max="10" width="8.00390625" style="2" customWidth="1"/>
    <col min="11" max="11" width="9.140625" style="3" customWidth="1"/>
    <col min="12" max="15" width="9.140625" style="2" customWidth="1"/>
    <col min="16" max="16" width="10.57421875" style="2" customWidth="1"/>
    <col min="17" max="17" width="9.57421875" style="0" bestFit="1" customWidth="1"/>
    <col min="18" max="19" width="0.85546875" style="2" customWidth="1"/>
    <col min="20" max="20" width="1.1484375" style="2" customWidth="1"/>
    <col min="21" max="22" width="14.00390625" style="3" customWidth="1"/>
    <col min="23" max="24" width="10.140625" style="3" customWidth="1"/>
    <col min="25" max="25" width="11.421875" style="3" customWidth="1"/>
    <col min="26" max="31" width="9.140625" style="3" customWidth="1"/>
    <col min="32" max="32" width="9.28125" style="3" bestFit="1" customWidth="1"/>
    <col min="33" max="35" width="10.57421875" style="2" customWidth="1"/>
    <col min="36" max="41" width="9.140625" style="2" customWidth="1"/>
    <col min="42" max="42" width="11.57421875" style="2" customWidth="1"/>
    <col min="43" max="43" width="11.57421875" style="2" bestFit="1" customWidth="1"/>
    <col min="44" max="44" width="20.57421875" style="26" bestFit="1" customWidth="1"/>
    <col min="45" max="16384" width="9.140625" style="2" customWidth="1"/>
  </cols>
  <sheetData>
    <row r="1" spans="2:50" s="6" customFormat="1" ht="12.75">
      <c r="B1" s="25"/>
      <c r="E1" s="2"/>
      <c r="K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R1" s="25"/>
      <c r="AS1" s="6" t="s">
        <v>39</v>
      </c>
      <c r="AT1" s="6" t="s">
        <v>40</v>
      </c>
      <c r="AU1" s="6" t="s">
        <v>41</v>
      </c>
      <c r="AV1" s="6" t="s">
        <v>42</v>
      </c>
      <c r="AW1" s="6" t="s">
        <v>44</v>
      </c>
      <c r="AX1" s="6" t="s">
        <v>45</v>
      </c>
    </row>
    <row r="2" spans="45:50" ht="12.75">
      <c r="AS2" s="24">
        <v>0.25</v>
      </c>
      <c r="AT2" s="24">
        <v>0.3</v>
      </c>
      <c r="AU2" s="24">
        <v>0.25</v>
      </c>
      <c r="AV2" s="24">
        <v>0.2</v>
      </c>
      <c r="AW2" s="24">
        <v>0.01</v>
      </c>
      <c r="AX2" s="24">
        <v>0</v>
      </c>
    </row>
    <row r="4" spans="1:44" s="1" customFormat="1" ht="12.75">
      <c r="A4" s="1" t="s">
        <v>57</v>
      </c>
      <c r="B4" s="26" t="str">
        <f aca="true" t="shared" si="0" ref="B4:B35">AR4</f>
        <v>FINAL %</v>
      </c>
      <c r="C4" s="1" t="s">
        <v>3</v>
      </c>
      <c r="D4" s="1" t="s">
        <v>29</v>
      </c>
      <c r="E4" s="1" t="s">
        <v>2</v>
      </c>
      <c r="F4" s="1" t="s">
        <v>4</v>
      </c>
      <c r="G4" s="1" t="s">
        <v>0</v>
      </c>
      <c r="H4" s="1" t="s">
        <v>1</v>
      </c>
      <c r="I4" s="1" t="s">
        <v>5</v>
      </c>
      <c r="J4" s="1" t="s">
        <v>6</v>
      </c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47</v>
      </c>
      <c r="Q4" s="21" t="s">
        <v>34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49</v>
      </c>
      <c r="W4" s="1" t="s">
        <v>20</v>
      </c>
      <c r="X4" s="1" t="s">
        <v>19</v>
      </c>
      <c r="Y4" s="1" t="s">
        <v>18</v>
      </c>
      <c r="Z4" s="1" t="s">
        <v>12</v>
      </c>
      <c r="AA4" s="1" t="s">
        <v>48</v>
      </c>
      <c r="AB4" s="1" t="s">
        <v>36</v>
      </c>
      <c r="AC4" s="1" t="s">
        <v>50</v>
      </c>
      <c r="AD4" s="1" t="s">
        <v>13</v>
      </c>
      <c r="AE4" s="1" t="s">
        <v>51</v>
      </c>
      <c r="AF4" s="21" t="s">
        <v>35</v>
      </c>
      <c r="AG4" s="21" t="s">
        <v>21</v>
      </c>
      <c r="AH4" s="1" t="s">
        <v>28</v>
      </c>
      <c r="AI4" s="1" t="s">
        <v>46</v>
      </c>
      <c r="AJ4" s="1" t="s">
        <v>23</v>
      </c>
      <c r="AK4" s="1" t="s">
        <v>22</v>
      </c>
      <c r="AL4" s="1" t="s">
        <v>27</v>
      </c>
      <c r="AM4" s="1" t="s">
        <v>24</v>
      </c>
      <c r="AN4" s="1" t="s">
        <v>25</v>
      </c>
      <c r="AO4" s="21" t="s">
        <v>37</v>
      </c>
      <c r="AP4" s="1" t="s">
        <v>26</v>
      </c>
      <c r="AQ4" s="21" t="s">
        <v>38</v>
      </c>
      <c r="AR4" s="27" t="s">
        <v>43</v>
      </c>
    </row>
    <row r="5" spans="1:44" ht="12.75">
      <c r="A5" s="2" t="s">
        <v>53</v>
      </c>
      <c r="B5" s="28">
        <f t="shared" si="0"/>
        <v>0.94293749375</v>
      </c>
      <c r="C5" s="4"/>
      <c r="D5" s="4" t="s">
        <v>30</v>
      </c>
      <c r="E5" s="2">
        <v>9</v>
      </c>
      <c r="F5" s="2">
        <v>8.5</v>
      </c>
      <c r="G5" s="2">
        <v>10</v>
      </c>
      <c r="H5" s="2">
        <v>9.5</v>
      </c>
      <c r="I5" s="2">
        <v>10</v>
      </c>
      <c r="J5" s="2">
        <v>10</v>
      </c>
      <c r="K5" s="3">
        <v>10</v>
      </c>
      <c r="L5" s="2">
        <v>10</v>
      </c>
      <c r="M5" s="2">
        <v>10</v>
      </c>
      <c r="N5" s="2">
        <v>10</v>
      </c>
      <c r="O5" s="2">
        <v>10</v>
      </c>
      <c r="P5" s="2">
        <f aca="true" t="shared" si="1" ref="P5:P36">MIN(E5:O5)</f>
        <v>8.5</v>
      </c>
      <c r="Q5" s="22">
        <f aca="true" t="shared" si="2" ref="Q5:Q36">(SUM(E5:O5)-P5)/100</f>
        <v>0.985</v>
      </c>
      <c r="U5" s="1">
        <v>160</v>
      </c>
      <c r="V5" s="20">
        <f aca="true" t="shared" si="3" ref="V5:V36">U5/160</f>
        <v>1</v>
      </c>
      <c r="W5" s="3">
        <v>78</v>
      </c>
      <c r="X5" s="3">
        <v>80</v>
      </c>
      <c r="Y5" s="3">
        <v>80</v>
      </c>
      <c r="Z5" s="1">
        <v>238</v>
      </c>
      <c r="AA5" s="20">
        <f aca="true" t="shared" si="4" ref="AA5:AA36">Z5/240</f>
        <v>0.9916666666666667</v>
      </c>
      <c r="AB5" s="20">
        <f aca="true" t="shared" si="5" ref="AB5:AB36">(U5+160*Z5/240)/(2*160)</f>
        <v>0.9958333333333332</v>
      </c>
      <c r="AC5" s="20">
        <f aca="true" t="shared" si="6" ref="AC5:AC36">(MAX(V5,AA5)+V5)/2</f>
        <v>1</v>
      </c>
      <c r="AD5" s="1">
        <v>75</v>
      </c>
      <c r="AE5" s="20">
        <f aca="true" t="shared" si="7" ref="AE5:AE36">AD5/90</f>
        <v>0.8333333333333334</v>
      </c>
      <c r="AF5" s="22">
        <f aca="true" t="shared" si="8" ref="AF5:AF36">(AC5+AD5/90)/2</f>
        <v>0.9166666666666667</v>
      </c>
      <c r="AG5" s="21">
        <v>1</v>
      </c>
      <c r="AH5" s="2">
        <v>0</v>
      </c>
      <c r="AI5" s="2">
        <f aca="true" t="shared" si="9" ref="AI5:AI36">MAX(AH5-3,0)</f>
        <v>0</v>
      </c>
      <c r="AJ5" s="8">
        <v>9.417499750000001</v>
      </c>
      <c r="AK5" s="8">
        <v>9.417499750000001</v>
      </c>
      <c r="AL5" s="8">
        <v>9.417499750000001</v>
      </c>
      <c r="AM5" s="8">
        <v>7.417499750000001</v>
      </c>
      <c r="AN5" s="8">
        <v>8.917499750000001</v>
      </c>
      <c r="AO5" s="23">
        <f aca="true" t="shared" si="10" ref="AO5:AO36">AVERAGE(AJ5:AN5)/10</f>
        <v>0.8917499750000001</v>
      </c>
      <c r="AP5" s="1">
        <v>9.4375</v>
      </c>
      <c r="AQ5" s="22">
        <f aca="true" t="shared" si="11" ref="AQ5:AQ36">AP5/10</f>
        <v>0.94375</v>
      </c>
      <c r="AR5" s="28">
        <f aca="true" t="shared" si="12" ref="AR5:AR36">Q5*$AS$2+AF5*$AT$2+AO5*$AU$2+AQ5*$AV$2+AG5*$AW$2-AI5*$AX$2</f>
        <v>0.94293749375</v>
      </c>
    </row>
    <row r="6" spans="1:44" ht="12.75">
      <c r="A6" s="2" t="s">
        <v>53</v>
      </c>
      <c r="B6" s="28">
        <f t="shared" si="0"/>
        <v>0.9350216666666666</v>
      </c>
      <c r="C6" s="4"/>
      <c r="D6" s="4" t="s">
        <v>32</v>
      </c>
      <c r="E6" s="2">
        <v>9</v>
      </c>
      <c r="F6" s="2">
        <v>9</v>
      </c>
      <c r="G6" s="2">
        <v>8</v>
      </c>
      <c r="H6" s="2">
        <v>9</v>
      </c>
      <c r="I6" s="2">
        <v>9</v>
      </c>
      <c r="J6" s="2">
        <v>9</v>
      </c>
      <c r="K6" s="3">
        <v>10</v>
      </c>
      <c r="L6" s="3">
        <v>8</v>
      </c>
      <c r="M6" s="3">
        <v>8</v>
      </c>
      <c r="N6" s="2">
        <v>9.5</v>
      </c>
      <c r="O6" s="2">
        <v>8</v>
      </c>
      <c r="P6" s="2">
        <f t="shared" si="1"/>
        <v>8</v>
      </c>
      <c r="Q6" s="22">
        <f t="shared" si="2"/>
        <v>0.885</v>
      </c>
      <c r="S6" s="2">
        <v>80</v>
      </c>
      <c r="T6" s="2">
        <v>80</v>
      </c>
      <c r="U6" s="1">
        <v>160</v>
      </c>
      <c r="V6" s="20">
        <f t="shared" si="3"/>
        <v>1</v>
      </c>
      <c r="W6" s="3">
        <v>78</v>
      </c>
      <c r="X6" s="3">
        <v>80</v>
      </c>
      <c r="Y6" s="3">
        <v>80</v>
      </c>
      <c r="Z6" s="1">
        <v>238</v>
      </c>
      <c r="AA6" s="20">
        <f t="shared" si="4"/>
        <v>0.9916666666666667</v>
      </c>
      <c r="AB6" s="20">
        <f t="shared" si="5"/>
        <v>0.9958333333333332</v>
      </c>
      <c r="AC6" s="20">
        <f t="shared" si="6"/>
        <v>1</v>
      </c>
      <c r="AD6" s="1">
        <v>88</v>
      </c>
      <c r="AE6" s="20">
        <f t="shared" si="7"/>
        <v>0.9777777777777777</v>
      </c>
      <c r="AF6" s="22">
        <f t="shared" si="8"/>
        <v>0.9888888888888889</v>
      </c>
      <c r="AG6" s="21">
        <v>1</v>
      </c>
      <c r="AH6" s="30">
        <v>0</v>
      </c>
      <c r="AI6" s="2">
        <f t="shared" si="9"/>
        <v>0</v>
      </c>
      <c r="AJ6" s="19">
        <v>7.8542</v>
      </c>
      <c r="AK6" s="19">
        <v>8.8542</v>
      </c>
      <c r="AL6" s="19">
        <v>9.8542</v>
      </c>
      <c r="AM6" s="19">
        <v>9.3542</v>
      </c>
      <c r="AN6" s="19">
        <v>9.3542</v>
      </c>
      <c r="AO6" s="23">
        <f t="shared" si="10"/>
        <v>0.90542</v>
      </c>
      <c r="AP6" s="19">
        <v>9.0375</v>
      </c>
      <c r="AQ6" s="22">
        <f t="shared" si="11"/>
        <v>0.9037499999999999</v>
      </c>
      <c r="AR6" s="28">
        <f t="shared" si="12"/>
        <v>0.9350216666666666</v>
      </c>
    </row>
    <row r="7" spans="1:44" ht="12.75">
      <c r="A7" s="2" t="s">
        <v>53</v>
      </c>
      <c r="B7" s="28">
        <f t="shared" si="0"/>
        <v>0.9241666666666668</v>
      </c>
      <c r="C7" s="4"/>
      <c r="D7" s="4" t="s">
        <v>31</v>
      </c>
      <c r="E7" s="2">
        <v>10</v>
      </c>
      <c r="F7" s="2">
        <v>10</v>
      </c>
      <c r="G7" s="2">
        <v>9.5</v>
      </c>
      <c r="H7" s="2">
        <v>9.5</v>
      </c>
      <c r="I7" s="2">
        <v>9.5</v>
      </c>
      <c r="J7" s="3">
        <v>10</v>
      </c>
      <c r="K7" s="3">
        <v>10</v>
      </c>
      <c r="L7" s="3">
        <v>8</v>
      </c>
      <c r="M7" s="3">
        <v>10</v>
      </c>
      <c r="N7" s="2">
        <v>10</v>
      </c>
      <c r="O7" s="2">
        <v>9</v>
      </c>
      <c r="P7" s="2">
        <f t="shared" si="1"/>
        <v>8</v>
      </c>
      <c r="Q7" s="22">
        <f t="shared" si="2"/>
        <v>0.975</v>
      </c>
      <c r="R7" s="2">
        <v>60</v>
      </c>
      <c r="T7" s="2">
        <v>80</v>
      </c>
      <c r="U7" s="1">
        <v>140</v>
      </c>
      <c r="V7" s="20">
        <f t="shared" si="3"/>
        <v>0.875</v>
      </c>
      <c r="W7" s="3">
        <v>80</v>
      </c>
      <c r="X7" s="3">
        <v>80</v>
      </c>
      <c r="Y7" s="3">
        <v>80</v>
      </c>
      <c r="Z7" s="1">
        <v>240</v>
      </c>
      <c r="AA7" s="20">
        <f t="shared" si="4"/>
        <v>1</v>
      </c>
      <c r="AB7" s="20">
        <f t="shared" si="5"/>
        <v>0.9375</v>
      </c>
      <c r="AC7" s="20">
        <f t="shared" si="6"/>
        <v>0.9375</v>
      </c>
      <c r="AD7" s="1">
        <v>61</v>
      </c>
      <c r="AE7" s="20">
        <f t="shared" si="7"/>
        <v>0.6777777777777778</v>
      </c>
      <c r="AF7" s="22">
        <f t="shared" si="8"/>
        <v>0.8076388888888889</v>
      </c>
      <c r="AG7" s="21">
        <v>1</v>
      </c>
      <c r="AH7" s="30">
        <v>0</v>
      </c>
      <c r="AI7" s="2">
        <f t="shared" si="9"/>
        <v>0</v>
      </c>
      <c r="AJ7" s="32">
        <v>9.535</v>
      </c>
      <c r="AK7" s="32">
        <v>9.535</v>
      </c>
      <c r="AL7" s="32">
        <v>9.235</v>
      </c>
      <c r="AM7" s="32">
        <v>8.935</v>
      </c>
      <c r="AN7" s="32">
        <v>9.435</v>
      </c>
      <c r="AO7" s="23">
        <f t="shared" si="10"/>
        <v>0.9335000000000001</v>
      </c>
      <c r="AP7" s="32">
        <v>9.7375</v>
      </c>
      <c r="AQ7" s="22">
        <f t="shared" si="11"/>
        <v>0.9737500000000001</v>
      </c>
      <c r="AR7" s="28">
        <f t="shared" si="12"/>
        <v>0.9241666666666668</v>
      </c>
    </row>
    <row r="8" spans="1:44" ht="12.75">
      <c r="A8" s="2" t="s">
        <v>53</v>
      </c>
      <c r="B8" s="28">
        <f t="shared" si="0"/>
        <v>0.9189583333333333</v>
      </c>
      <c r="C8" s="4"/>
      <c r="D8" s="4" t="s">
        <v>31</v>
      </c>
      <c r="E8" s="2">
        <v>9</v>
      </c>
      <c r="F8" s="2">
        <v>9</v>
      </c>
      <c r="G8" s="2">
        <v>9</v>
      </c>
      <c r="H8" s="2">
        <v>8.5</v>
      </c>
      <c r="I8" s="2">
        <v>9</v>
      </c>
      <c r="J8" s="3">
        <v>10</v>
      </c>
      <c r="K8" s="3">
        <v>9</v>
      </c>
      <c r="L8" s="3">
        <v>7</v>
      </c>
      <c r="M8" s="3">
        <v>7.5</v>
      </c>
      <c r="N8" s="2">
        <v>7</v>
      </c>
      <c r="O8" s="2">
        <v>3</v>
      </c>
      <c r="P8" s="2">
        <f t="shared" si="1"/>
        <v>3</v>
      </c>
      <c r="Q8" s="22">
        <f t="shared" si="2"/>
        <v>0.85</v>
      </c>
      <c r="S8" s="2">
        <v>80</v>
      </c>
      <c r="T8" s="2">
        <v>80</v>
      </c>
      <c r="U8" s="1">
        <v>160</v>
      </c>
      <c r="V8" s="20">
        <f t="shared" si="3"/>
        <v>1</v>
      </c>
      <c r="W8" s="3">
        <v>78</v>
      </c>
      <c r="X8" s="3">
        <v>80</v>
      </c>
      <c r="Y8" s="3">
        <v>80</v>
      </c>
      <c r="Z8" s="1">
        <v>238</v>
      </c>
      <c r="AA8" s="20">
        <f t="shared" si="4"/>
        <v>0.9916666666666667</v>
      </c>
      <c r="AB8" s="20">
        <f t="shared" si="5"/>
        <v>0.9958333333333332</v>
      </c>
      <c r="AC8" s="20">
        <f t="shared" si="6"/>
        <v>1</v>
      </c>
      <c r="AD8" s="1">
        <v>71</v>
      </c>
      <c r="AE8" s="20">
        <f t="shared" si="7"/>
        <v>0.7888888888888889</v>
      </c>
      <c r="AF8" s="22">
        <f t="shared" si="8"/>
        <v>0.8944444444444444</v>
      </c>
      <c r="AG8" s="21">
        <v>1</v>
      </c>
      <c r="AH8" s="30">
        <v>0</v>
      </c>
      <c r="AI8" s="2">
        <f t="shared" si="9"/>
        <v>0</v>
      </c>
      <c r="AJ8" s="32">
        <v>9.535</v>
      </c>
      <c r="AK8" s="32">
        <v>9.435</v>
      </c>
      <c r="AL8" s="32">
        <v>9.335</v>
      </c>
      <c r="AM8" s="32">
        <v>8.935</v>
      </c>
      <c r="AN8" s="32">
        <v>9.435</v>
      </c>
      <c r="AO8" s="23">
        <f t="shared" si="10"/>
        <v>0.9335000000000001</v>
      </c>
      <c r="AP8" s="32">
        <v>9.7375</v>
      </c>
      <c r="AQ8" s="22">
        <f t="shared" si="11"/>
        <v>0.9737500000000001</v>
      </c>
      <c r="AR8" s="28">
        <f t="shared" si="12"/>
        <v>0.9189583333333333</v>
      </c>
    </row>
    <row r="9" spans="1:44" ht="12.75">
      <c r="A9" s="2" t="s">
        <v>53</v>
      </c>
      <c r="B9" s="28">
        <f t="shared" si="0"/>
        <v>0.9112716666666667</v>
      </c>
      <c r="C9" s="4"/>
      <c r="D9" s="4" t="s">
        <v>32</v>
      </c>
      <c r="E9" s="2">
        <v>10</v>
      </c>
      <c r="F9" s="2">
        <v>10</v>
      </c>
      <c r="G9" s="2">
        <v>10</v>
      </c>
      <c r="H9" s="2">
        <v>9</v>
      </c>
      <c r="I9" s="2">
        <v>9</v>
      </c>
      <c r="J9" s="3">
        <v>9</v>
      </c>
      <c r="K9" s="3">
        <v>9.5</v>
      </c>
      <c r="L9" s="3">
        <v>9</v>
      </c>
      <c r="M9" s="3">
        <v>10</v>
      </c>
      <c r="N9" s="2">
        <v>9.5</v>
      </c>
      <c r="O9" s="2">
        <v>10</v>
      </c>
      <c r="P9" s="2">
        <f t="shared" si="1"/>
        <v>9</v>
      </c>
      <c r="Q9" s="22">
        <f t="shared" si="2"/>
        <v>0.96</v>
      </c>
      <c r="R9" s="2">
        <v>80</v>
      </c>
      <c r="S9" s="2">
        <v>80</v>
      </c>
      <c r="U9" s="1">
        <v>160</v>
      </c>
      <c r="V9" s="20">
        <f t="shared" si="3"/>
        <v>1</v>
      </c>
      <c r="W9" s="3">
        <v>80</v>
      </c>
      <c r="X9" s="3">
        <v>80</v>
      </c>
      <c r="Y9" s="3">
        <v>80</v>
      </c>
      <c r="Z9" s="1">
        <v>240</v>
      </c>
      <c r="AA9" s="20">
        <f t="shared" si="4"/>
        <v>1</v>
      </c>
      <c r="AB9" s="20">
        <f t="shared" si="5"/>
        <v>1</v>
      </c>
      <c r="AC9" s="20">
        <f t="shared" si="6"/>
        <v>1</v>
      </c>
      <c r="AD9" s="1">
        <v>55</v>
      </c>
      <c r="AE9" s="20">
        <f t="shared" si="7"/>
        <v>0.6111111111111112</v>
      </c>
      <c r="AF9" s="22">
        <f t="shared" si="8"/>
        <v>0.8055555555555556</v>
      </c>
      <c r="AG9" s="21">
        <v>0</v>
      </c>
      <c r="AH9" s="30">
        <v>1</v>
      </c>
      <c r="AI9" s="2">
        <f t="shared" si="9"/>
        <v>0</v>
      </c>
      <c r="AJ9" s="19">
        <v>9.3542</v>
      </c>
      <c r="AK9" s="19">
        <v>9.8542</v>
      </c>
      <c r="AL9" s="19">
        <v>9.8542</v>
      </c>
      <c r="AM9" s="19">
        <v>9.3542</v>
      </c>
      <c r="AN9" s="19">
        <v>9.3542</v>
      </c>
      <c r="AO9" s="23">
        <f t="shared" si="10"/>
        <v>0.9554199999999999</v>
      </c>
      <c r="AP9" s="19">
        <v>9.5375</v>
      </c>
      <c r="AQ9" s="22">
        <f t="shared" si="11"/>
        <v>0.95375</v>
      </c>
      <c r="AR9" s="28">
        <f t="shared" si="12"/>
        <v>0.9112716666666667</v>
      </c>
    </row>
    <row r="10" spans="1:44" ht="12.75">
      <c r="A10" s="2" t="s">
        <v>53</v>
      </c>
      <c r="B10" s="28">
        <f t="shared" si="0"/>
        <v>0.8966883333333333</v>
      </c>
      <c r="C10" s="4"/>
      <c r="D10" s="4" t="s">
        <v>32</v>
      </c>
      <c r="E10" s="2">
        <v>9</v>
      </c>
      <c r="F10" s="2">
        <v>9</v>
      </c>
      <c r="G10" s="2">
        <v>7</v>
      </c>
      <c r="H10" s="2">
        <v>8.5</v>
      </c>
      <c r="I10" s="2">
        <v>9</v>
      </c>
      <c r="J10" s="3">
        <v>10</v>
      </c>
      <c r="K10" s="3">
        <v>9</v>
      </c>
      <c r="L10" s="3">
        <v>8.5</v>
      </c>
      <c r="M10" s="3">
        <v>10</v>
      </c>
      <c r="N10" s="2">
        <v>9.5</v>
      </c>
      <c r="O10" s="2">
        <v>8.5</v>
      </c>
      <c r="P10" s="2">
        <f t="shared" si="1"/>
        <v>7</v>
      </c>
      <c r="Q10" s="22">
        <f t="shared" si="2"/>
        <v>0.91</v>
      </c>
      <c r="R10" s="2">
        <v>78</v>
      </c>
      <c r="T10" s="2">
        <v>70</v>
      </c>
      <c r="U10" s="1">
        <v>148</v>
      </c>
      <c r="V10" s="20">
        <f t="shared" si="3"/>
        <v>0.925</v>
      </c>
      <c r="W10" s="3">
        <v>78</v>
      </c>
      <c r="X10" s="3">
        <v>80</v>
      </c>
      <c r="Y10" s="3">
        <v>80</v>
      </c>
      <c r="Z10" s="1">
        <v>238</v>
      </c>
      <c r="AA10" s="20">
        <f t="shared" si="4"/>
        <v>0.9916666666666667</v>
      </c>
      <c r="AB10" s="20">
        <f t="shared" si="5"/>
        <v>0.9583333333333333</v>
      </c>
      <c r="AC10" s="20">
        <f t="shared" si="6"/>
        <v>0.9583333333333334</v>
      </c>
      <c r="AD10" s="1">
        <v>56</v>
      </c>
      <c r="AE10" s="20">
        <f t="shared" si="7"/>
        <v>0.6222222222222222</v>
      </c>
      <c r="AF10" s="22">
        <f t="shared" si="8"/>
        <v>0.7902777777777779</v>
      </c>
      <c r="AG10" s="21">
        <v>1</v>
      </c>
      <c r="AH10" s="30">
        <v>2</v>
      </c>
      <c r="AI10" s="2">
        <f t="shared" si="9"/>
        <v>0</v>
      </c>
      <c r="AJ10" s="19">
        <v>8.3542</v>
      </c>
      <c r="AK10" s="19">
        <v>9.8542</v>
      </c>
      <c r="AL10" s="19">
        <v>9.3542</v>
      </c>
      <c r="AM10" s="19">
        <v>8.8542</v>
      </c>
      <c r="AN10" s="19">
        <v>9.8542</v>
      </c>
      <c r="AO10" s="23">
        <f t="shared" si="10"/>
        <v>0.9254200000000001</v>
      </c>
      <c r="AP10" s="19">
        <v>9.5375</v>
      </c>
      <c r="AQ10" s="22">
        <f t="shared" si="11"/>
        <v>0.95375</v>
      </c>
      <c r="AR10" s="28">
        <f t="shared" si="12"/>
        <v>0.8966883333333333</v>
      </c>
    </row>
    <row r="11" spans="1:44" ht="12.75">
      <c r="A11" s="2" t="s">
        <v>53</v>
      </c>
      <c r="B11" s="28">
        <f t="shared" si="0"/>
        <v>0.8947708366666666</v>
      </c>
      <c r="C11" s="4"/>
      <c r="D11" s="1" t="s">
        <v>33</v>
      </c>
      <c r="E11" s="2">
        <v>8</v>
      </c>
      <c r="F11" s="2">
        <v>9</v>
      </c>
      <c r="G11" s="2">
        <v>7</v>
      </c>
      <c r="H11" s="2">
        <v>9</v>
      </c>
      <c r="I11" s="2">
        <v>8</v>
      </c>
      <c r="J11" s="3">
        <v>8</v>
      </c>
      <c r="K11" s="3">
        <v>9.5</v>
      </c>
      <c r="L11" s="2">
        <v>9</v>
      </c>
      <c r="M11" s="2">
        <v>9</v>
      </c>
      <c r="N11" s="2">
        <v>8</v>
      </c>
      <c r="O11" s="9">
        <v>0</v>
      </c>
      <c r="P11" s="2">
        <f t="shared" si="1"/>
        <v>0</v>
      </c>
      <c r="Q11" s="22">
        <f t="shared" si="2"/>
        <v>0.845</v>
      </c>
      <c r="R11" s="2">
        <v>80</v>
      </c>
      <c r="S11" s="2">
        <v>80</v>
      </c>
      <c r="T11" s="2">
        <v>80</v>
      </c>
      <c r="U11" s="1">
        <v>160</v>
      </c>
      <c r="V11" s="20">
        <f t="shared" si="3"/>
        <v>1</v>
      </c>
      <c r="W11" s="3">
        <v>78</v>
      </c>
      <c r="X11" s="3">
        <v>80</v>
      </c>
      <c r="Y11" s="3">
        <v>80</v>
      </c>
      <c r="Z11" s="1">
        <v>238</v>
      </c>
      <c r="AA11" s="20">
        <f t="shared" si="4"/>
        <v>0.9916666666666667</v>
      </c>
      <c r="AB11" s="20">
        <f t="shared" si="5"/>
        <v>0.9958333333333332</v>
      </c>
      <c r="AC11" s="20">
        <f t="shared" si="6"/>
        <v>1</v>
      </c>
      <c r="AD11" s="1">
        <v>70</v>
      </c>
      <c r="AE11" s="20">
        <f t="shared" si="7"/>
        <v>0.7777777777777778</v>
      </c>
      <c r="AF11" s="22">
        <f t="shared" si="8"/>
        <v>0.8888888888888888</v>
      </c>
      <c r="AG11" s="21">
        <v>1</v>
      </c>
      <c r="AH11" s="30">
        <v>2</v>
      </c>
      <c r="AI11" s="2">
        <f t="shared" si="9"/>
        <v>0</v>
      </c>
      <c r="AJ11" s="2">
        <v>8.6941668</v>
      </c>
      <c r="AK11" s="2">
        <v>10.1941668</v>
      </c>
      <c r="AL11" s="2">
        <v>10.1941668</v>
      </c>
      <c r="AM11" s="2">
        <v>6.9441668</v>
      </c>
      <c r="AN11" s="2">
        <v>8.1941668</v>
      </c>
      <c r="AO11" s="23">
        <f t="shared" si="10"/>
        <v>0.88441668</v>
      </c>
      <c r="AP11" s="2">
        <v>9.2875</v>
      </c>
      <c r="AQ11" s="22">
        <f t="shared" si="11"/>
        <v>0.92875</v>
      </c>
      <c r="AR11" s="28">
        <f t="shared" si="12"/>
        <v>0.8947708366666666</v>
      </c>
    </row>
    <row r="12" spans="1:44" ht="12.75">
      <c r="A12" s="2" t="s">
        <v>54</v>
      </c>
      <c r="B12" s="28">
        <f t="shared" si="0"/>
        <v>0.8908541604166667</v>
      </c>
      <c r="C12" s="4"/>
      <c r="D12" s="4" t="s">
        <v>30</v>
      </c>
      <c r="E12" s="2">
        <v>9.5</v>
      </c>
      <c r="F12" s="2">
        <v>10</v>
      </c>
      <c r="G12" s="2">
        <v>9.5</v>
      </c>
      <c r="H12" s="2">
        <v>9.5</v>
      </c>
      <c r="I12" s="2">
        <v>9.5</v>
      </c>
      <c r="J12" s="2">
        <v>10.5</v>
      </c>
      <c r="K12" s="3">
        <v>10</v>
      </c>
      <c r="L12" s="2">
        <v>10</v>
      </c>
      <c r="M12" s="2">
        <v>8</v>
      </c>
      <c r="N12" s="2">
        <v>8.5</v>
      </c>
      <c r="O12" s="2">
        <v>8</v>
      </c>
      <c r="P12" s="2">
        <f t="shared" si="1"/>
        <v>8</v>
      </c>
      <c r="Q12" s="22">
        <f t="shared" si="2"/>
        <v>0.95</v>
      </c>
      <c r="U12" s="1">
        <v>160</v>
      </c>
      <c r="V12" s="20">
        <f t="shared" si="3"/>
        <v>1</v>
      </c>
      <c r="W12" s="3">
        <v>78</v>
      </c>
      <c r="X12" s="3">
        <v>80</v>
      </c>
      <c r="Y12" s="3">
        <v>80</v>
      </c>
      <c r="Z12" s="1">
        <v>238</v>
      </c>
      <c r="AA12" s="20">
        <f t="shared" si="4"/>
        <v>0.9916666666666667</v>
      </c>
      <c r="AB12" s="20">
        <f t="shared" si="5"/>
        <v>0.9958333333333332</v>
      </c>
      <c r="AC12" s="20">
        <f t="shared" si="6"/>
        <v>1</v>
      </c>
      <c r="AD12" s="1">
        <v>58</v>
      </c>
      <c r="AE12" s="20">
        <f t="shared" si="7"/>
        <v>0.6444444444444445</v>
      </c>
      <c r="AF12" s="22">
        <f t="shared" si="8"/>
        <v>0.8222222222222222</v>
      </c>
      <c r="AG12" s="21">
        <v>0</v>
      </c>
      <c r="AH12" s="2">
        <v>2</v>
      </c>
      <c r="AI12" s="2">
        <f t="shared" si="9"/>
        <v>0</v>
      </c>
      <c r="AJ12" s="8">
        <v>8.417499750000001</v>
      </c>
      <c r="AK12" s="8">
        <v>9.417499750000001</v>
      </c>
      <c r="AL12" s="8">
        <v>9.417499750000001</v>
      </c>
      <c r="AM12" s="8">
        <v>7.417499750000001</v>
      </c>
      <c r="AN12" s="8">
        <v>8.917499750000001</v>
      </c>
      <c r="AO12" s="23">
        <f t="shared" si="10"/>
        <v>0.8717499750000002</v>
      </c>
      <c r="AP12" s="1">
        <v>9.4375</v>
      </c>
      <c r="AQ12" s="22">
        <f t="shared" si="11"/>
        <v>0.94375</v>
      </c>
      <c r="AR12" s="28">
        <f t="shared" si="12"/>
        <v>0.8908541604166667</v>
      </c>
    </row>
    <row r="13" spans="1:44" ht="12.75">
      <c r="A13" s="2" t="s">
        <v>54</v>
      </c>
      <c r="B13" s="28">
        <f t="shared" si="0"/>
        <v>0.8889791604166667</v>
      </c>
      <c r="C13" s="4"/>
      <c r="D13" s="4" t="s">
        <v>30</v>
      </c>
      <c r="E13" s="2">
        <v>10</v>
      </c>
      <c r="F13" s="2">
        <v>9.5</v>
      </c>
      <c r="G13" s="2">
        <v>7</v>
      </c>
      <c r="H13" s="2">
        <v>9</v>
      </c>
      <c r="I13" s="2">
        <v>9.5</v>
      </c>
      <c r="J13" s="2">
        <v>10</v>
      </c>
      <c r="K13" s="3">
        <v>10</v>
      </c>
      <c r="L13" s="2">
        <v>6</v>
      </c>
      <c r="M13" s="2">
        <v>7</v>
      </c>
      <c r="N13" s="2">
        <v>9</v>
      </c>
      <c r="O13" s="2">
        <v>5</v>
      </c>
      <c r="P13" s="2">
        <f t="shared" si="1"/>
        <v>5</v>
      </c>
      <c r="Q13" s="22">
        <f t="shared" si="2"/>
        <v>0.87</v>
      </c>
      <c r="U13" s="1">
        <v>158</v>
      </c>
      <c r="V13" s="20">
        <f t="shared" si="3"/>
        <v>0.9875</v>
      </c>
      <c r="W13" s="3">
        <v>73</v>
      </c>
      <c r="X13" s="3">
        <v>80</v>
      </c>
      <c r="Y13" s="3">
        <v>80</v>
      </c>
      <c r="Z13" s="1">
        <v>233</v>
      </c>
      <c r="AA13" s="20">
        <f t="shared" si="4"/>
        <v>0.9708333333333333</v>
      </c>
      <c r="AB13" s="20">
        <f t="shared" si="5"/>
        <v>0.9791666666666667</v>
      </c>
      <c r="AC13" s="20">
        <f t="shared" si="6"/>
        <v>0.9875</v>
      </c>
      <c r="AD13" s="1">
        <v>52</v>
      </c>
      <c r="AE13" s="20">
        <f t="shared" si="7"/>
        <v>0.5777777777777777</v>
      </c>
      <c r="AF13" s="22">
        <f t="shared" si="8"/>
        <v>0.7826388888888889</v>
      </c>
      <c r="AG13" s="21">
        <v>1</v>
      </c>
      <c r="AH13" s="2">
        <v>1</v>
      </c>
      <c r="AI13" s="2">
        <f t="shared" si="9"/>
        <v>0</v>
      </c>
      <c r="AJ13" s="8">
        <v>9.917499750000001</v>
      </c>
      <c r="AK13" s="8">
        <v>9.417499750000001</v>
      </c>
      <c r="AL13" s="8">
        <v>9.917499750000001</v>
      </c>
      <c r="AM13" s="8">
        <v>9.917499750000001</v>
      </c>
      <c r="AN13" s="8">
        <v>8.417499750000001</v>
      </c>
      <c r="AO13" s="23">
        <f t="shared" si="10"/>
        <v>0.9517499750000002</v>
      </c>
      <c r="AP13" s="1">
        <v>9.4375</v>
      </c>
      <c r="AQ13" s="22">
        <f t="shared" si="11"/>
        <v>0.94375</v>
      </c>
      <c r="AR13" s="28">
        <f t="shared" si="12"/>
        <v>0.8889791604166667</v>
      </c>
    </row>
    <row r="14" spans="1:44" ht="12.75">
      <c r="A14" s="2" t="s">
        <v>54</v>
      </c>
      <c r="B14" s="28">
        <f t="shared" si="0"/>
        <v>0.8852395833333333</v>
      </c>
      <c r="C14" s="4"/>
      <c r="D14" s="4" t="s">
        <v>31</v>
      </c>
      <c r="E14" s="2">
        <v>9.5</v>
      </c>
      <c r="F14" s="2">
        <v>10</v>
      </c>
      <c r="G14" s="2">
        <v>9.5</v>
      </c>
      <c r="H14" s="2">
        <v>8</v>
      </c>
      <c r="I14" s="2">
        <v>8</v>
      </c>
      <c r="J14" s="2">
        <v>9</v>
      </c>
      <c r="K14" s="3">
        <v>9.5</v>
      </c>
      <c r="L14" s="3">
        <v>8</v>
      </c>
      <c r="M14" s="3">
        <v>8</v>
      </c>
      <c r="N14" s="2">
        <v>8</v>
      </c>
      <c r="O14" s="2">
        <v>6</v>
      </c>
      <c r="P14" s="2">
        <f t="shared" si="1"/>
        <v>6</v>
      </c>
      <c r="Q14" s="22">
        <f t="shared" si="2"/>
        <v>0.875</v>
      </c>
      <c r="S14" s="2">
        <v>80</v>
      </c>
      <c r="T14" s="2">
        <v>79</v>
      </c>
      <c r="U14" s="1">
        <v>159</v>
      </c>
      <c r="V14" s="20">
        <f t="shared" si="3"/>
        <v>0.99375</v>
      </c>
      <c r="W14" s="3">
        <v>80</v>
      </c>
      <c r="X14" s="3">
        <v>80</v>
      </c>
      <c r="Y14" s="3">
        <v>80</v>
      </c>
      <c r="Z14" s="1">
        <v>240</v>
      </c>
      <c r="AA14" s="20">
        <f t="shared" si="4"/>
        <v>1</v>
      </c>
      <c r="AB14" s="20">
        <f t="shared" si="5"/>
        <v>0.996875</v>
      </c>
      <c r="AC14" s="20">
        <f t="shared" si="6"/>
        <v>0.996875</v>
      </c>
      <c r="AD14" s="1">
        <v>50</v>
      </c>
      <c r="AE14" s="20">
        <f t="shared" si="7"/>
        <v>0.5555555555555556</v>
      </c>
      <c r="AF14" s="22">
        <f t="shared" si="8"/>
        <v>0.7762152777777778</v>
      </c>
      <c r="AG14" s="21">
        <v>1</v>
      </c>
      <c r="AH14" s="30">
        <v>0</v>
      </c>
      <c r="AI14" s="2">
        <f t="shared" si="9"/>
        <v>0</v>
      </c>
      <c r="AJ14" s="32">
        <v>9.335</v>
      </c>
      <c r="AK14" s="32">
        <v>9.535</v>
      </c>
      <c r="AL14" s="32">
        <v>9.535</v>
      </c>
      <c r="AM14" s="32">
        <v>9.335</v>
      </c>
      <c r="AN14" s="32">
        <v>8.035</v>
      </c>
      <c r="AO14" s="23">
        <f t="shared" si="10"/>
        <v>0.9155000000000001</v>
      </c>
      <c r="AP14" s="32">
        <v>9.7375</v>
      </c>
      <c r="AQ14" s="22">
        <f t="shared" si="11"/>
        <v>0.9737500000000001</v>
      </c>
      <c r="AR14" s="28">
        <f t="shared" si="12"/>
        <v>0.8852395833333333</v>
      </c>
    </row>
    <row r="15" spans="1:44" ht="12.75">
      <c r="A15" s="2" t="s">
        <v>54</v>
      </c>
      <c r="B15" s="28">
        <f t="shared" si="0"/>
        <v>0.8839591666666666</v>
      </c>
      <c r="C15" s="4"/>
      <c r="D15" s="4" t="s">
        <v>32</v>
      </c>
      <c r="E15" s="2">
        <v>10</v>
      </c>
      <c r="F15" s="2">
        <v>9.5</v>
      </c>
      <c r="G15" s="2">
        <v>8.5</v>
      </c>
      <c r="H15" s="2">
        <v>8.7</v>
      </c>
      <c r="I15" s="2">
        <v>8</v>
      </c>
      <c r="J15" s="3">
        <v>9</v>
      </c>
      <c r="K15" s="3">
        <v>9.5</v>
      </c>
      <c r="L15" s="3">
        <v>7</v>
      </c>
      <c r="M15" s="3">
        <v>8</v>
      </c>
      <c r="N15" s="2">
        <v>8</v>
      </c>
      <c r="O15" s="2">
        <v>9</v>
      </c>
      <c r="P15" s="2">
        <f t="shared" si="1"/>
        <v>7</v>
      </c>
      <c r="Q15" s="22">
        <f t="shared" si="2"/>
        <v>0.882</v>
      </c>
      <c r="R15" s="2">
        <v>70</v>
      </c>
      <c r="S15" s="2">
        <v>80</v>
      </c>
      <c r="U15" s="1">
        <v>150</v>
      </c>
      <c r="V15" s="20">
        <f t="shared" si="3"/>
        <v>0.9375</v>
      </c>
      <c r="W15" s="3">
        <v>78</v>
      </c>
      <c r="X15" s="3">
        <v>80</v>
      </c>
      <c r="Y15" s="3">
        <v>80</v>
      </c>
      <c r="Z15" s="1">
        <v>238</v>
      </c>
      <c r="AA15" s="20">
        <f t="shared" si="4"/>
        <v>0.9916666666666667</v>
      </c>
      <c r="AB15" s="20">
        <f t="shared" si="5"/>
        <v>0.9645833333333332</v>
      </c>
      <c r="AC15" s="20">
        <f t="shared" si="6"/>
        <v>0.9645833333333333</v>
      </c>
      <c r="AD15" s="1">
        <v>49</v>
      </c>
      <c r="AE15" s="20">
        <f t="shared" si="7"/>
        <v>0.5444444444444444</v>
      </c>
      <c r="AF15" s="22">
        <f t="shared" si="8"/>
        <v>0.7545138888888889</v>
      </c>
      <c r="AG15" s="21">
        <v>1</v>
      </c>
      <c r="AH15" s="30">
        <v>2</v>
      </c>
      <c r="AI15" s="2">
        <f t="shared" si="9"/>
        <v>0</v>
      </c>
      <c r="AJ15" s="19">
        <v>9.3542</v>
      </c>
      <c r="AK15" s="19">
        <v>9.8542</v>
      </c>
      <c r="AL15" s="19">
        <v>9.3542</v>
      </c>
      <c r="AM15" s="19">
        <v>9.8542</v>
      </c>
      <c r="AN15" s="19">
        <v>8.8542</v>
      </c>
      <c r="AO15" s="23">
        <f t="shared" si="10"/>
        <v>0.94542</v>
      </c>
      <c r="AP15" s="19">
        <v>9.5375</v>
      </c>
      <c r="AQ15" s="22">
        <f t="shared" si="11"/>
        <v>0.95375</v>
      </c>
      <c r="AR15" s="28">
        <f t="shared" si="12"/>
        <v>0.8839591666666666</v>
      </c>
    </row>
    <row r="16" spans="1:44" ht="12.75">
      <c r="A16" s="2" t="s">
        <v>54</v>
      </c>
      <c r="B16" s="28">
        <f t="shared" si="0"/>
        <v>0.8799270833333335</v>
      </c>
      <c r="C16" s="4"/>
      <c r="D16" s="4" t="s">
        <v>31</v>
      </c>
      <c r="E16" s="2">
        <v>9</v>
      </c>
      <c r="F16" s="2">
        <v>9.5</v>
      </c>
      <c r="G16" s="2">
        <v>8.5</v>
      </c>
      <c r="H16" s="2">
        <v>8</v>
      </c>
      <c r="I16" s="2">
        <v>7.5</v>
      </c>
      <c r="J16" s="3">
        <v>9</v>
      </c>
      <c r="K16" s="3">
        <v>9</v>
      </c>
      <c r="L16" s="3">
        <v>8</v>
      </c>
      <c r="M16" s="3">
        <v>9</v>
      </c>
      <c r="N16" s="2">
        <v>7</v>
      </c>
      <c r="O16" s="2">
        <v>5</v>
      </c>
      <c r="P16" s="2">
        <f t="shared" si="1"/>
        <v>5</v>
      </c>
      <c r="Q16" s="22">
        <f t="shared" si="2"/>
        <v>0.845</v>
      </c>
      <c r="R16" s="2">
        <v>75</v>
      </c>
      <c r="S16" s="2">
        <v>70</v>
      </c>
      <c r="T16" s="2">
        <v>60</v>
      </c>
      <c r="U16" s="1">
        <v>145</v>
      </c>
      <c r="V16" s="20">
        <f t="shared" si="3"/>
        <v>0.90625</v>
      </c>
      <c r="W16" s="3">
        <v>76</v>
      </c>
      <c r="X16" s="3">
        <v>80</v>
      </c>
      <c r="Y16" s="3">
        <v>80</v>
      </c>
      <c r="Z16" s="1">
        <v>236</v>
      </c>
      <c r="AA16" s="20">
        <f t="shared" si="4"/>
        <v>0.9833333333333333</v>
      </c>
      <c r="AB16" s="20">
        <f t="shared" si="5"/>
        <v>0.9447916666666668</v>
      </c>
      <c r="AC16" s="20">
        <f t="shared" si="6"/>
        <v>0.9447916666666667</v>
      </c>
      <c r="AD16" s="1">
        <v>59</v>
      </c>
      <c r="AE16" s="20">
        <f t="shared" si="7"/>
        <v>0.6555555555555556</v>
      </c>
      <c r="AF16" s="22">
        <f t="shared" si="8"/>
        <v>0.8001736111111111</v>
      </c>
      <c r="AG16" s="21">
        <v>1</v>
      </c>
      <c r="AH16" s="30">
        <v>1</v>
      </c>
      <c r="AI16" s="2">
        <f t="shared" si="9"/>
        <v>0</v>
      </c>
      <c r="AJ16" s="32">
        <v>9.035</v>
      </c>
      <c r="AK16" s="34">
        <v>9.535</v>
      </c>
      <c r="AL16" s="32">
        <v>9.235</v>
      </c>
      <c r="AM16" s="32">
        <v>8.935</v>
      </c>
      <c r="AN16" s="32">
        <v>8.035</v>
      </c>
      <c r="AO16" s="23">
        <f t="shared" si="10"/>
        <v>0.8955000000000002</v>
      </c>
      <c r="AP16" s="32">
        <v>9.7375</v>
      </c>
      <c r="AQ16" s="22">
        <f t="shared" si="11"/>
        <v>0.9737500000000001</v>
      </c>
      <c r="AR16" s="28">
        <f t="shared" si="12"/>
        <v>0.8799270833333335</v>
      </c>
    </row>
    <row r="17" spans="1:44" ht="12.75">
      <c r="A17" s="2" t="s">
        <v>54</v>
      </c>
      <c r="B17" s="28">
        <f t="shared" si="0"/>
        <v>0.8799166604166668</v>
      </c>
      <c r="C17" s="4"/>
      <c r="D17" s="4" t="s">
        <v>30</v>
      </c>
      <c r="E17" s="2">
        <v>9.5</v>
      </c>
      <c r="F17" s="2">
        <v>8.5</v>
      </c>
      <c r="G17" s="2">
        <v>9.5</v>
      </c>
      <c r="H17" s="2">
        <v>9.5</v>
      </c>
      <c r="I17" s="2">
        <v>9</v>
      </c>
      <c r="J17" s="2">
        <v>8.5</v>
      </c>
      <c r="K17" s="3">
        <v>10</v>
      </c>
      <c r="L17" s="2">
        <v>8</v>
      </c>
      <c r="M17" s="2">
        <v>9.5</v>
      </c>
      <c r="N17" s="2">
        <v>8.5</v>
      </c>
      <c r="O17" s="2">
        <v>8.5</v>
      </c>
      <c r="P17" s="2">
        <f t="shared" si="1"/>
        <v>8</v>
      </c>
      <c r="Q17" s="22">
        <f t="shared" si="2"/>
        <v>0.91</v>
      </c>
      <c r="U17" s="1">
        <v>150</v>
      </c>
      <c r="V17" s="20">
        <f t="shared" si="3"/>
        <v>0.9375</v>
      </c>
      <c r="W17" s="3">
        <v>76</v>
      </c>
      <c r="X17" s="3">
        <v>80</v>
      </c>
      <c r="Y17" s="3">
        <v>80</v>
      </c>
      <c r="Z17" s="1">
        <v>236</v>
      </c>
      <c r="AA17" s="20">
        <f t="shared" si="4"/>
        <v>0.9833333333333333</v>
      </c>
      <c r="AB17" s="20">
        <f t="shared" si="5"/>
        <v>0.9604166666666668</v>
      </c>
      <c r="AC17" s="20">
        <f t="shared" si="6"/>
        <v>0.9604166666666667</v>
      </c>
      <c r="AD17" s="1">
        <v>64</v>
      </c>
      <c r="AE17" s="20">
        <f t="shared" si="7"/>
        <v>0.7111111111111111</v>
      </c>
      <c r="AF17" s="22">
        <f t="shared" si="8"/>
        <v>0.835763888888889</v>
      </c>
      <c r="AG17" s="21">
        <v>1</v>
      </c>
      <c r="AH17" s="2">
        <v>0</v>
      </c>
      <c r="AI17" s="2">
        <f t="shared" si="9"/>
        <v>0</v>
      </c>
      <c r="AJ17" s="8">
        <v>8.417499750000001</v>
      </c>
      <c r="AK17" s="8">
        <v>9.417499750000001</v>
      </c>
      <c r="AL17" s="8">
        <v>9.917499750000001</v>
      </c>
      <c r="AM17" s="8">
        <v>9.417499750000001</v>
      </c>
      <c r="AN17" s="8">
        <v>9.417499750000001</v>
      </c>
      <c r="AO17" s="23">
        <f t="shared" si="10"/>
        <v>0.9317499750000001</v>
      </c>
      <c r="AP17" s="1">
        <v>7.9375</v>
      </c>
      <c r="AQ17" s="22">
        <f t="shared" si="11"/>
        <v>0.79375</v>
      </c>
      <c r="AR17" s="28">
        <f t="shared" si="12"/>
        <v>0.8799166604166668</v>
      </c>
    </row>
    <row r="18" spans="1:44" ht="12.75">
      <c r="A18" s="2" t="s">
        <v>54</v>
      </c>
      <c r="B18" s="28">
        <f t="shared" si="0"/>
        <v>0.879605</v>
      </c>
      <c r="C18" s="4"/>
      <c r="D18" s="4" t="s">
        <v>32</v>
      </c>
      <c r="E18" s="2">
        <v>9</v>
      </c>
      <c r="F18" s="2">
        <v>9</v>
      </c>
      <c r="G18" s="2">
        <v>9</v>
      </c>
      <c r="H18" s="2">
        <v>9</v>
      </c>
      <c r="I18" s="2">
        <v>9.5</v>
      </c>
      <c r="J18" s="2">
        <v>10</v>
      </c>
      <c r="K18" s="3">
        <v>10</v>
      </c>
      <c r="L18" s="3">
        <v>8</v>
      </c>
      <c r="M18" s="3">
        <v>8.5</v>
      </c>
      <c r="N18" s="2">
        <v>8</v>
      </c>
      <c r="O18" s="2">
        <v>10</v>
      </c>
      <c r="P18" s="2">
        <f t="shared" si="1"/>
        <v>8</v>
      </c>
      <c r="Q18" s="22">
        <f t="shared" si="2"/>
        <v>0.92</v>
      </c>
      <c r="R18" s="2">
        <v>80</v>
      </c>
      <c r="S18" s="2">
        <v>80</v>
      </c>
      <c r="T18" s="2">
        <v>80</v>
      </c>
      <c r="U18" s="1">
        <v>160</v>
      </c>
      <c r="V18" s="20">
        <f t="shared" si="3"/>
        <v>1</v>
      </c>
      <c r="W18" s="3">
        <v>78</v>
      </c>
      <c r="X18" s="3">
        <v>80</v>
      </c>
      <c r="Y18" s="3">
        <v>80</v>
      </c>
      <c r="Z18" s="1">
        <v>238</v>
      </c>
      <c r="AA18" s="20">
        <f t="shared" si="4"/>
        <v>0.9916666666666667</v>
      </c>
      <c r="AB18" s="20">
        <f t="shared" si="5"/>
        <v>0.9958333333333332</v>
      </c>
      <c r="AC18" s="20">
        <f t="shared" si="6"/>
        <v>1</v>
      </c>
      <c r="AD18" s="1">
        <v>42</v>
      </c>
      <c r="AE18" s="20">
        <f t="shared" si="7"/>
        <v>0.4666666666666667</v>
      </c>
      <c r="AF18" s="22">
        <f t="shared" si="8"/>
        <v>0.7333333333333334</v>
      </c>
      <c r="AG18" s="21">
        <v>1</v>
      </c>
      <c r="AH18" s="30">
        <v>2</v>
      </c>
      <c r="AI18" s="2">
        <f t="shared" si="9"/>
        <v>0</v>
      </c>
      <c r="AJ18" s="19">
        <v>8.3542</v>
      </c>
      <c r="AK18" s="19">
        <v>9.8542</v>
      </c>
      <c r="AL18" s="19">
        <v>9.3542</v>
      </c>
      <c r="AM18" s="19">
        <v>8.8542</v>
      </c>
      <c r="AN18" s="19">
        <v>9.3542</v>
      </c>
      <c r="AO18" s="23">
        <f t="shared" si="10"/>
        <v>0.9154199999999999</v>
      </c>
      <c r="AP18" s="19">
        <v>9.5375</v>
      </c>
      <c r="AQ18" s="22">
        <f t="shared" si="11"/>
        <v>0.95375</v>
      </c>
      <c r="AR18" s="28">
        <f t="shared" si="12"/>
        <v>0.879605</v>
      </c>
    </row>
    <row r="19" spans="1:44" ht="12.75">
      <c r="A19" s="2" t="s">
        <v>54</v>
      </c>
      <c r="B19" s="28">
        <f t="shared" si="0"/>
        <v>0.8763758333333334</v>
      </c>
      <c r="C19" s="4"/>
      <c r="D19" s="4" t="s">
        <v>32</v>
      </c>
      <c r="E19" s="2">
        <v>9</v>
      </c>
      <c r="F19" s="2">
        <v>9.5</v>
      </c>
      <c r="G19" s="2">
        <v>9.5</v>
      </c>
      <c r="H19" s="2">
        <v>10</v>
      </c>
      <c r="I19" s="2">
        <v>9</v>
      </c>
      <c r="J19" s="2">
        <v>10</v>
      </c>
      <c r="K19" s="3">
        <v>9.5</v>
      </c>
      <c r="L19" s="3">
        <v>8</v>
      </c>
      <c r="M19" s="3">
        <v>9.5</v>
      </c>
      <c r="N19" s="2">
        <v>10</v>
      </c>
      <c r="O19" s="2">
        <v>7</v>
      </c>
      <c r="P19" s="2">
        <f t="shared" si="1"/>
        <v>7</v>
      </c>
      <c r="Q19" s="22">
        <f t="shared" si="2"/>
        <v>0.94</v>
      </c>
      <c r="R19" s="2">
        <v>78</v>
      </c>
      <c r="S19" s="2">
        <v>80</v>
      </c>
      <c r="T19" s="2">
        <v>78</v>
      </c>
      <c r="U19" s="1">
        <v>158</v>
      </c>
      <c r="V19" s="20">
        <f t="shared" si="3"/>
        <v>0.9875</v>
      </c>
      <c r="W19" s="3">
        <v>78</v>
      </c>
      <c r="X19" s="3">
        <v>80</v>
      </c>
      <c r="Y19" s="3">
        <v>80</v>
      </c>
      <c r="Z19" s="1">
        <v>238</v>
      </c>
      <c r="AA19" s="20">
        <f t="shared" si="4"/>
        <v>0.9916666666666667</v>
      </c>
      <c r="AB19" s="20">
        <f t="shared" si="5"/>
        <v>0.9895833333333333</v>
      </c>
      <c r="AC19" s="20">
        <f t="shared" si="6"/>
        <v>0.9895833333333334</v>
      </c>
      <c r="AD19" s="1">
        <v>59</v>
      </c>
      <c r="AE19" s="20">
        <f t="shared" si="7"/>
        <v>0.6555555555555556</v>
      </c>
      <c r="AF19" s="22">
        <f t="shared" si="8"/>
        <v>0.8225694444444445</v>
      </c>
      <c r="AG19" s="21">
        <v>1</v>
      </c>
      <c r="AH19" s="30">
        <v>1</v>
      </c>
      <c r="AI19" s="2">
        <f t="shared" si="9"/>
        <v>0</v>
      </c>
      <c r="AJ19" s="19">
        <v>8.3542</v>
      </c>
      <c r="AK19" s="19">
        <v>8.8542</v>
      </c>
      <c r="AL19" s="19">
        <v>9.3542</v>
      </c>
      <c r="AM19" s="19">
        <v>8.8542</v>
      </c>
      <c r="AN19" s="19">
        <v>9.3542</v>
      </c>
      <c r="AO19" s="23">
        <f t="shared" si="10"/>
        <v>0.89542</v>
      </c>
      <c r="AP19" s="19">
        <v>8.0375</v>
      </c>
      <c r="AQ19" s="22">
        <f t="shared" si="11"/>
        <v>0.80375</v>
      </c>
      <c r="AR19" s="28">
        <f t="shared" si="12"/>
        <v>0.8763758333333334</v>
      </c>
    </row>
    <row r="20" spans="1:44" ht="12.75">
      <c r="A20" s="2" t="s">
        <v>54</v>
      </c>
      <c r="B20" s="28">
        <f t="shared" si="0"/>
        <v>0.8751875033333333</v>
      </c>
      <c r="C20" s="4"/>
      <c r="D20" s="1" t="s">
        <v>33</v>
      </c>
      <c r="E20" s="2">
        <v>9</v>
      </c>
      <c r="F20" s="2">
        <v>9</v>
      </c>
      <c r="G20" s="2">
        <v>9</v>
      </c>
      <c r="H20" s="2">
        <v>8</v>
      </c>
      <c r="I20" s="2">
        <v>8</v>
      </c>
      <c r="J20" s="17">
        <v>8</v>
      </c>
      <c r="K20" s="3">
        <v>8</v>
      </c>
      <c r="L20" s="2">
        <v>8</v>
      </c>
      <c r="M20" s="2">
        <v>8</v>
      </c>
      <c r="N20" s="2">
        <v>8</v>
      </c>
      <c r="O20" s="2">
        <v>7</v>
      </c>
      <c r="P20" s="2">
        <f t="shared" si="1"/>
        <v>7</v>
      </c>
      <c r="Q20" s="22">
        <f t="shared" si="2"/>
        <v>0.83</v>
      </c>
      <c r="R20" s="2">
        <v>80</v>
      </c>
      <c r="S20" s="2">
        <v>80</v>
      </c>
      <c r="U20" s="1">
        <v>160</v>
      </c>
      <c r="V20" s="20">
        <f t="shared" si="3"/>
        <v>1</v>
      </c>
      <c r="W20" s="3">
        <v>75</v>
      </c>
      <c r="X20" s="3">
        <v>80</v>
      </c>
      <c r="Y20" s="3">
        <v>80</v>
      </c>
      <c r="Z20" s="1">
        <v>235</v>
      </c>
      <c r="AA20" s="20">
        <f t="shared" si="4"/>
        <v>0.9791666666666666</v>
      </c>
      <c r="AB20" s="20">
        <f t="shared" si="5"/>
        <v>0.9895833333333333</v>
      </c>
      <c r="AC20" s="20">
        <f t="shared" si="6"/>
        <v>1</v>
      </c>
      <c r="AD20" s="1">
        <v>56</v>
      </c>
      <c r="AE20" s="20">
        <f t="shared" si="7"/>
        <v>0.6222222222222222</v>
      </c>
      <c r="AF20" s="22">
        <f t="shared" si="8"/>
        <v>0.8111111111111111</v>
      </c>
      <c r="AG20" s="21">
        <v>1</v>
      </c>
      <c r="AH20" s="10">
        <v>4</v>
      </c>
      <c r="AI20" s="2">
        <f t="shared" si="9"/>
        <v>1</v>
      </c>
      <c r="AJ20" s="33">
        <v>7.6941668</v>
      </c>
      <c r="AK20" s="33">
        <v>10.1941668</v>
      </c>
      <c r="AL20" s="33">
        <v>10.1941668</v>
      </c>
      <c r="AM20" s="33">
        <v>9.4441668</v>
      </c>
      <c r="AN20" s="33">
        <v>8.1941668</v>
      </c>
      <c r="AO20" s="23">
        <f t="shared" si="10"/>
        <v>0.9144166799999999</v>
      </c>
      <c r="AP20" s="33">
        <v>9.2875</v>
      </c>
      <c r="AQ20" s="22">
        <f t="shared" si="11"/>
        <v>0.92875</v>
      </c>
      <c r="AR20" s="28">
        <f t="shared" si="12"/>
        <v>0.8751875033333333</v>
      </c>
    </row>
    <row r="21" spans="1:44" ht="12.75">
      <c r="A21" s="2" t="s">
        <v>54</v>
      </c>
      <c r="B21" s="28">
        <f t="shared" si="0"/>
        <v>0.8693958270833333</v>
      </c>
      <c r="C21" s="4"/>
      <c r="D21" s="4" t="s">
        <v>30</v>
      </c>
      <c r="E21" s="2">
        <v>10</v>
      </c>
      <c r="F21" s="2">
        <v>10</v>
      </c>
      <c r="G21" s="2">
        <v>5</v>
      </c>
      <c r="H21" s="2">
        <v>8</v>
      </c>
      <c r="I21" s="2">
        <v>9</v>
      </c>
      <c r="J21" s="2">
        <v>10</v>
      </c>
      <c r="K21" s="3">
        <v>10</v>
      </c>
      <c r="L21" s="2">
        <v>9</v>
      </c>
      <c r="M21" s="2">
        <v>8</v>
      </c>
      <c r="N21" s="2">
        <v>8.5</v>
      </c>
      <c r="O21" s="2">
        <v>9</v>
      </c>
      <c r="P21" s="2">
        <f t="shared" si="1"/>
        <v>5</v>
      </c>
      <c r="Q21" s="22">
        <f t="shared" si="2"/>
        <v>0.915</v>
      </c>
      <c r="U21" s="1">
        <v>140</v>
      </c>
      <c r="V21" s="20">
        <f t="shared" si="3"/>
        <v>0.875</v>
      </c>
      <c r="W21" s="3">
        <v>80</v>
      </c>
      <c r="X21" s="3">
        <v>80</v>
      </c>
      <c r="Y21" s="3">
        <v>80</v>
      </c>
      <c r="Z21" s="1">
        <v>240</v>
      </c>
      <c r="AA21" s="20">
        <f t="shared" si="4"/>
        <v>1</v>
      </c>
      <c r="AB21" s="20">
        <f t="shared" si="5"/>
        <v>0.9375</v>
      </c>
      <c r="AC21" s="20">
        <f t="shared" si="6"/>
        <v>0.9375</v>
      </c>
      <c r="AD21" s="1">
        <v>59</v>
      </c>
      <c r="AE21" s="20">
        <f t="shared" si="7"/>
        <v>0.6555555555555556</v>
      </c>
      <c r="AF21" s="22">
        <f t="shared" si="8"/>
        <v>0.7965277777777777</v>
      </c>
      <c r="AG21" s="21">
        <v>1</v>
      </c>
      <c r="AH21" s="29">
        <v>1</v>
      </c>
      <c r="AI21" s="2">
        <f t="shared" si="9"/>
        <v>0</v>
      </c>
      <c r="AJ21" s="31">
        <v>9.417499750000001</v>
      </c>
      <c r="AK21" s="31">
        <v>9.417499750000001</v>
      </c>
      <c r="AL21" s="31">
        <v>9.417499750000001</v>
      </c>
      <c r="AM21" s="31">
        <v>9.417499750000001</v>
      </c>
      <c r="AN21" s="31">
        <v>8.917499750000001</v>
      </c>
      <c r="AO21" s="23">
        <f t="shared" si="10"/>
        <v>0.9317499750000001</v>
      </c>
      <c r="AP21" s="35">
        <v>7.9375</v>
      </c>
      <c r="AQ21" s="22">
        <f t="shared" si="11"/>
        <v>0.79375</v>
      </c>
      <c r="AR21" s="28">
        <f t="shared" si="12"/>
        <v>0.8693958270833333</v>
      </c>
    </row>
    <row r="22" spans="1:44" ht="12.75">
      <c r="A22" s="2" t="s">
        <v>54</v>
      </c>
      <c r="B22" s="28">
        <f t="shared" si="0"/>
        <v>0.8587291699999999</v>
      </c>
      <c r="C22" s="4"/>
      <c r="D22" s="1" t="s">
        <v>33</v>
      </c>
      <c r="E22" s="2">
        <v>9</v>
      </c>
      <c r="F22" s="2">
        <v>8</v>
      </c>
      <c r="G22" s="2">
        <v>6</v>
      </c>
      <c r="H22" s="2">
        <v>8</v>
      </c>
      <c r="I22" s="2">
        <v>8.5</v>
      </c>
      <c r="J22" s="3">
        <v>8</v>
      </c>
      <c r="K22" s="3">
        <v>8</v>
      </c>
      <c r="L22" s="2">
        <v>8</v>
      </c>
      <c r="M22" s="2">
        <v>9</v>
      </c>
      <c r="N22" s="2">
        <v>10</v>
      </c>
      <c r="O22" s="2">
        <v>5</v>
      </c>
      <c r="P22" s="2">
        <f t="shared" si="1"/>
        <v>5</v>
      </c>
      <c r="Q22" s="22">
        <f t="shared" si="2"/>
        <v>0.825</v>
      </c>
      <c r="R22" s="2">
        <v>70</v>
      </c>
      <c r="S22" s="2">
        <v>80</v>
      </c>
      <c r="U22" s="1">
        <v>150</v>
      </c>
      <c r="V22" s="20">
        <f t="shared" si="3"/>
        <v>0.9375</v>
      </c>
      <c r="W22" s="3">
        <v>70</v>
      </c>
      <c r="X22" s="3">
        <v>80</v>
      </c>
      <c r="Y22" s="3">
        <v>50</v>
      </c>
      <c r="Z22" s="1">
        <v>200</v>
      </c>
      <c r="AA22" s="20">
        <f t="shared" si="4"/>
        <v>0.8333333333333334</v>
      </c>
      <c r="AB22" s="20">
        <f t="shared" si="5"/>
        <v>0.8854166666666667</v>
      </c>
      <c r="AC22" s="20">
        <f t="shared" si="6"/>
        <v>0.9375</v>
      </c>
      <c r="AD22" s="1">
        <v>66</v>
      </c>
      <c r="AE22" s="20">
        <f t="shared" si="7"/>
        <v>0.7333333333333333</v>
      </c>
      <c r="AF22" s="22">
        <f t="shared" si="8"/>
        <v>0.8354166666666667</v>
      </c>
      <c r="AG22" s="21">
        <v>1</v>
      </c>
      <c r="AH22" s="10">
        <v>3</v>
      </c>
      <c r="AI22" s="2">
        <f t="shared" si="9"/>
        <v>0</v>
      </c>
      <c r="AJ22" s="33">
        <v>6.6941668</v>
      </c>
      <c r="AK22" s="33">
        <v>10.1941668</v>
      </c>
      <c r="AL22" s="33">
        <v>10.1941668</v>
      </c>
      <c r="AM22" s="33">
        <v>9.9441668</v>
      </c>
      <c r="AN22" s="33">
        <v>8.1941668</v>
      </c>
      <c r="AO22" s="23">
        <f t="shared" si="10"/>
        <v>0.90441668</v>
      </c>
      <c r="AP22" s="33">
        <v>8.2875</v>
      </c>
      <c r="AQ22" s="22">
        <f t="shared" si="11"/>
        <v>0.82875</v>
      </c>
      <c r="AR22" s="28">
        <f t="shared" si="12"/>
        <v>0.8587291699999999</v>
      </c>
    </row>
    <row r="23" spans="1:44" ht="12.75">
      <c r="A23" s="2" t="s">
        <v>54</v>
      </c>
      <c r="B23" s="28">
        <f t="shared" si="0"/>
        <v>0.85663625</v>
      </c>
      <c r="C23" s="4"/>
      <c r="D23" s="4" t="s">
        <v>32</v>
      </c>
      <c r="E23" s="2">
        <v>9.5</v>
      </c>
      <c r="F23" s="2">
        <v>9</v>
      </c>
      <c r="G23" s="2">
        <v>9.5</v>
      </c>
      <c r="H23" s="2">
        <v>8.5</v>
      </c>
      <c r="I23" s="2">
        <v>9.5</v>
      </c>
      <c r="J23" s="3">
        <v>8.5</v>
      </c>
      <c r="K23" s="3">
        <v>8</v>
      </c>
      <c r="L23" s="3">
        <v>7</v>
      </c>
      <c r="M23" s="3">
        <v>7</v>
      </c>
      <c r="N23" s="2">
        <v>8.5</v>
      </c>
      <c r="O23" s="2">
        <v>7.5</v>
      </c>
      <c r="P23" s="2">
        <f t="shared" si="1"/>
        <v>7</v>
      </c>
      <c r="Q23" s="22">
        <f t="shared" si="2"/>
        <v>0.855</v>
      </c>
      <c r="R23" s="2">
        <v>75</v>
      </c>
      <c r="T23" s="2">
        <v>40</v>
      </c>
      <c r="U23" s="1">
        <v>115</v>
      </c>
      <c r="V23" s="20">
        <f t="shared" si="3"/>
        <v>0.71875</v>
      </c>
      <c r="W23" s="3">
        <v>78</v>
      </c>
      <c r="X23" s="3">
        <v>80</v>
      </c>
      <c r="Y23" s="3">
        <v>80</v>
      </c>
      <c r="Z23" s="1">
        <v>238</v>
      </c>
      <c r="AA23" s="20">
        <f t="shared" si="4"/>
        <v>0.9916666666666667</v>
      </c>
      <c r="AB23" s="20">
        <f t="shared" si="5"/>
        <v>0.8552083333333332</v>
      </c>
      <c r="AC23" s="20">
        <f t="shared" si="6"/>
        <v>0.8552083333333333</v>
      </c>
      <c r="AD23" s="1">
        <v>60</v>
      </c>
      <c r="AE23" s="20">
        <f t="shared" si="7"/>
        <v>0.6666666666666666</v>
      </c>
      <c r="AF23" s="22">
        <f t="shared" si="8"/>
        <v>0.7609375</v>
      </c>
      <c r="AG23" s="21">
        <v>1</v>
      </c>
      <c r="AH23" s="10">
        <v>3</v>
      </c>
      <c r="AI23" s="2">
        <f t="shared" si="9"/>
        <v>0</v>
      </c>
      <c r="AJ23" s="14">
        <v>8.3542</v>
      </c>
      <c r="AK23" s="14">
        <v>8.3542</v>
      </c>
      <c r="AL23" s="14">
        <v>9.3542</v>
      </c>
      <c r="AM23" s="14">
        <v>9.8542</v>
      </c>
      <c r="AN23" s="14">
        <v>8.8542</v>
      </c>
      <c r="AO23" s="23">
        <f t="shared" si="10"/>
        <v>0.89542</v>
      </c>
      <c r="AP23" s="14">
        <v>9.0375</v>
      </c>
      <c r="AQ23" s="22">
        <f t="shared" si="11"/>
        <v>0.9037499999999999</v>
      </c>
      <c r="AR23" s="28">
        <f t="shared" si="12"/>
        <v>0.85663625</v>
      </c>
    </row>
    <row r="24" spans="1:44" ht="12.75">
      <c r="A24" s="2" t="s">
        <v>54</v>
      </c>
      <c r="B24" s="28">
        <f t="shared" si="0"/>
        <v>0.8549166604166667</v>
      </c>
      <c r="C24" s="4"/>
      <c r="D24" s="4" t="s">
        <v>30</v>
      </c>
      <c r="E24" s="2">
        <v>9</v>
      </c>
      <c r="F24" s="2">
        <v>9</v>
      </c>
      <c r="G24" s="2">
        <v>10</v>
      </c>
      <c r="H24" s="2">
        <v>8</v>
      </c>
      <c r="I24" s="2">
        <v>8.5</v>
      </c>
      <c r="J24" s="2">
        <v>10</v>
      </c>
      <c r="K24" s="3">
        <v>10</v>
      </c>
      <c r="L24" s="2">
        <v>8</v>
      </c>
      <c r="M24" s="2">
        <v>8</v>
      </c>
      <c r="N24" s="2">
        <v>7.5</v>
      </c>
      <c r="O24" s="2">
        <v>5</v>
      </c>
      <c r="P24" s="2">
        <f t="shared" si="1"/>
        <v>5</v>
      </c>
      <c r="Q24" s="22">
        <f t="shared" si="2"/>
        <v>0.88</v>
      </c>
      <c r="U24" s="1">
        <v>110</v>
      </c>
      <c r="V24" s="20">
        <f t="shared" si="3"/>
        <v>0.6875</v>
      </c>
      <c r="W24" s="3">
        <v>80</v>
      </c>
      <c r="X24" s="3">
        <v>80</v>
      </c>
      <c r="Y24" s="3">
        <v>80</v>
      </c>
      <c r="Z24" s="1">
        <v>240</v>
      </c>
      <c r="AA24" s="20">
        <f t="shared" si="4"/>
        <v>1</v>
      </c>
      <c r="AB24" s="20">
        <f t="shared" si="5"/>
        <v>0.84375</v>
      </c>
      <c r="AC24" s="20">
        <f t="shared" si="6"/>
        <v>0.84375</v>
      </c>
      <c r="AD24" s="1">
        <v>52</v>
      </c>
      <c r="AE24" s="20">
        <f t="shared" si="7"/>
        <v>0.5777777777777777</v>
      </c>
      <c r="AF24" s="22">
        <f t="shared" si="8"/>
        <v>0.7107638888888889</v>
      </c>
      <c r="AG24" s="21">
        <v>1</v>
      </c>
      <c r="AH24" s="29">
        <v>2</v>
      </c>
      <c r="AI24" s="2">
        <f t="shared" si="9"/>
        <v>0</v>
      </c>
      <c r="AJ24" s="31">
        <v>8.417499750000001</v>
      </c>
      <c r="AK24" s="31">
        <v>10.417499750000001</v>
      </c>
      <c r="AL24" s="31">
        <v>8.917499750000001</v>
      </c>
      <c r="AM24" s="31">
        <v>9.917499750000001</v>
      </c>
      <c r="AN24" s="31">
        <v>8.917499750000001</v>
      </c>
      <c r="AO24" s="23">
        <f t="shared" si="10"/>
        <v>0.9317499750000001</v>
      </c>
      <c r="AP24" s="35">
        <v>8.9375</v>
      </c>
      <c r="AQ24" s="22">
        <f t="shared" si="11"/>
        <v>0.89375</v>
      </c>
      <c r="AR24" s="28">
        <f t="shared" si="12"/>
        <v>0.8549166604166667</v>
      </c>
    </row>
    <row r="25" spans="1:44" ht="12.75">
      <c r="A25" s="2" t="s">
        <v>54</v>
      </c>
      <c r="B25" s="28">
        <f t="shared" si="0"/>
        <v>0.8437716666666666</v>
      </c>
      <c r="C25" s="4"/>
      <c r="D25" s="4" t="s">
        <v>32</v>
      </c>
      <c r="E25" s="2">
        <v>8</v>
      </c>
      <c r="F25" s="2">
        <v>8</v>
      </c>
      <c r="G25" s="2">
        <v>5</v>
      </c>
      <c r="H25" s="2">
        <v>7.5</v>
      </c>
      <c r="I25" s="2">
        <v>7</v>
      </c>
      <c r="J25" s="2">
        <v>8.5</v>
      </c>
      <c r="K25" s="3">
        <v>6</v>
      </c>
      <c r="L25" s="3">
        <v>4</v>
      </c>
      <c r="M25" s="3">
        <v>7</v>
      </c>
      <c r="N25" s="2">
        <v>5</v>
      </c>
      <c r="O25" s="2">
        <v>4</v>
      </c>
      <c r="P25" s="2">
        <f t="shared" si="1"/>
        <v>4</v>
      </c>
      <c r="Q25" s="22">
        <f t="shared" si="2"/>
        <v>0.66</v>
      </c>
      <c r="S25" s="2">
        <v>80</v>
      </c>
      <c r="T25" s="2">
        <v>80</v>
      </c>
      <c r="U25" s="1">
        <v>160</v>
      </c>
      <c r="V25" s="20">
        <f t="shared" si="3"/>
        <v>1</v>
      </c>
      <c r="W25" s="3">
        <v>78</v>
      </c>
      <c r="X25" s="3">
        <v>80</v>
      </c>
      <c r="Y25" s="3">
        <v>80</v>
      </c>
      <c r="Z25" s="1">
        <v>238</v>
      </c>
      <c r="AA25" s="20">
        <f t="shared" si="4"/>
        <v>0.9916666666666667</v>
      </c>
      <c r="AB25" s="20">
        <f t="shared" si="5"/>
        <v>0.9958333333333332</v>
      </c>
      <c r="AC25" s="20">
        <f t="shared" si="6"/>
        <v>1</v>
      </c>
      <c r="AD25" s="1">
        <v>64</v>
      </c>
      <c r="AE25" s="20">
        <f t="shared" si="7"/>
        <v>0.7111111111111111</v>
      </c>
      <c r="AF25" s="22">
        <f t="shared" si="8"/>
        <v>0.8555555555555556</v>
      </c>
      <c r="AG25" s="21">
        <v>1</v>
      </c>
      <c r="AH25" s="10">
        <v>0</v>
      </c>
      <c r="AI25" s="2">
        <f t="shared" si="9"/>
        <v>0</v>
      </c>
      <c r="AJ25" s="14">
        <v>9.3542</v>
      </c>
      <c r="AK25" s="14">
        <v>8.8542</v>
      </c>
      <c r="AL25" s="14">
        <v>9.3542</v>
      </c>
      <c r="AM25" s="14">
        <v>8.3542</v>
      </c>
      <c r="AN25" s="14">
        <v>8.3542</v>
      </c>
      <c r="AO25" s="23">
        <f t="shared" si="10"/>
        <v>0.8854200000000001</v>
      </c>
      <c r="AP25" s="14">
        <v>9.5375</v>
      </c>
      <c r="AQ25" s="22">
        <f t="shared" si="11"/>
        <v>0.95375</v>
      </c>
      <c r="AR25" s="28">
        <f t="shared" si="12"/>
        <v>0.8437716666666666</v>
      </c>
    </row>
    <row r="26" spans="1:44" ht="12.75">
      <c r="A26" s="2" t="s">
        <v>56</v>
      </c>
      <c r="B26" s="28">
        <f t="shared" si="0"/>
        <v>0.8431458270833334</v>
      </c>
      <c r="C26" s="4"/>
      <c r="D26" s="4" t="s">
        <v>30</v>
      </c>
      <c r="E26" s="2">
        <v>9</v>
      </c>
      <c r="F26" s="2">
        <v>10</v>
      </c>
      <c r="G26" s="2">
        <v>7.5</v>
      </c>
      <c r="H26" s="2">
        <v>9</v>
      </c>
      <c r="I26" s="2">
        <v>9</v>
      </c>
      <c r="J26" s="2">
        <v>10</v>
      </c>
      <c r="K26" s="3">
        <v>9.5</v>
      </c>
      <c r="L26" s="2">
        <v>6</v>
      </c>
      <c r="M26" s="2">
        <v>9</v>
      </c>
      <c r="N26" s="2">
        <v>9.5</v>
      </c>
      <c r="O26" s="2">
        <v>6</v>
      </c>
      <c r="P26" s="2">
        <f t="shared" si="1"/>
        <v>6</v>
      </c>
      <c r="Q26" s="22">
        <f t="shared" si="2"/>
        <v>0.885</v>
      </c>
      <c r="U26" s="1">
        <v>80</v>
      </c>
      <c r="V26" s="20">
        <f t="shared" si="3"/>
        <v>0.5</v>
      </c>
      <c r="W26" s="3">
        <v>78</v>
      </c>
      <c r="X26" s="3">
        <v>80</v>
      </c>
      <c r="Y26" s="3">
        <v>80</v>
      </c>
      <c r="Z26" s="1">
        <v>238</v>
      </c>
      <c r="AA26" s="20">
        <f t="shared" si="4"/>
        <v>0.9916666666666667</v>
      </c>
      <c r="AB26" s="20">
        <f t="shared" si="5"/>
        <v>0.7458333333333333</v>
      </c>
      <c r="AC26" s="20">
        <f t="shared" si="6"/>
        <v>0.7458333333333333</v>
      </c>
      <c r="AD26" s="1">
        <v>59</v>
      </c>
      <c r="AE26" s="20">
        <f t="shared" si="7"/>
        <v>0.6555555555555556</v>
      </c>
      <c r="AF26" s="22">
        <f t="shared" si="8"/>
        <v>0.7006944444444445</v>
      </c>
      <c r="AG26" s="21">
        <v>1</v>
      </c>
      <c r="AH26" s="29">
        <v>1</v>
      </c>
      <c r="AI26" s="2">
        <f t="shared" si="9"/>
        <v>0</v>
      </c>
      <c r="AJ26" s="31">
        <v>9.417499750000001</v>
      </c>
      <c r="AK26" s="31">
        <v>9.417499750000001</v>
      </c>
      <c r="AL26" s="31">
        <v>9.417499750000001</v>
      </c>
      <c r="AM26" s="31">
        <v>7.417499750000001</v>
      </c>
      <c r="AN26" s="31">
        <v>8.917499750000001</v>
      </c>
      <c r="AO26" s="23">
        <f t="shared" si="10"/>
        <v>0.8917499750000001</v>
      </c>
      <c r="AP26" s="35">
        <v>8.9375</v>
      </c>
      <c r="AQ26" s="22">
        <f t="shared" si="11"/>
        <v>0.89375</v>
      </c>
      <c r="AR26" s="28">
        <f t="shared" si="12"/>
        <v>0.8431458270833334</v>
      </c>
    </row>
    <row r="27" spans="1:44" ht="12.75">
      <c r="A27" s="2" t="s">
        <v>56</v>
      </c>
      <c r="B27" s="28">
        <f t="shared" si="0"/>
        <v>0.8378958366666667</v>
      </c>
      <c r="C27" s="4"/>
      <c r="D27" s="1" t="s">
        <v>33</v>
      </c>
      <c r="E27" s="2">
        <v>9</v>
      </c>
      <c r="F27" s="2">
        <v>8.5</v>
      </c>
      <c r="G27" s="2">
        <v>7</v>
      </c>
      <c r="H27" s="2">
        <v>9</v>
      </c>
      <c r="I27" s="2">
        <v>9</v>
      </c>
      <c r="J27" s="3">
        <v>9</v>
      </c>
      <c r="K27" s="3">
        <v>10</v>
      </c>
      <c r="L27" s="2">
        <v>5</v>
      </c>
      <c r="M27" s="2">
        <v>8</v>
      </c>
      <c r="N27" s="2">
        <v>6.5</v>
      </c>
      <c r="O27" s="2">
        <v>4</v>
      </c>
      <c r="P27" s="2">
        <f t="shared" si="1"/>
        <v>4</v>
      </c>
      <c r="Q27" s="22">
        <f t="shared" si="2"/>
        <v>0.81</v>
      </c>
      <c r="S27" s="2">
        <v>70</v>
      </c>
      <c r="T27" s="2">
        <v>70</v>
      </c>
      <c r="U27" s="1">
        <v>140</v>
      </c>
      <c r="V27" s="20">
        <f t="shared" si="3"/>
        <v>0.875</v>
      </c>
      <c r="W27" s="3">
        <v>70</v>
      </c>
      <c r="X27" s="3">
        <v>80</v>
      </c>
      <c r="Y27" s="3">
        <v>70</v>
      </c>
      <c r="Z27" s="1">
        <v>220</v>
      </c>
      <c r="AA27" s="20">
        <f t="shared" si="4"/>
        <v>0.9166666666666666</v>
      </c>
      <c r="AB27" s="20">
        <f t="shared" si="5"/>
        <v>0.8958333333333333</v>
      </c>
      <c r="AC27" s="20">
        <f t="shared" si="6"/>
        <v>0.8958333333333333</v>
      </c>
      <c r="AD27" s="1">
        <v>40</v>
      </c>
      <c r="AE27" s="20">
        <f t="shared" si="7"/>
        <v>0.4444444444444444</v>
      </c>
      <c r="AF27" s="22">
        <f t="shared" si="8"/>
        <v>0.6701388888888888</v>
      </c>
      <c r="AG27" s="21">
        <v>1</v>
      </c>
      <c r="AH27" s="10">
        <v>2</v>
      </c>
      <c r="AI27" s="2">
        <f t="shared" si="9"/>
        <v>0</v>
      </c>
      <c r="AJ27" s="33">
        <v>8.6941668</v>
      </c>
      <c r="AK27" s="33">
        <v>10.1941668</v>
      </c>
      <c r="AL27" s="33">
        <v>10.1941668</v>
      </c>
      <c r="AM27" s="33">
        <v>9.4441668</v>
      </c>
      <c r="AN27" s="33">
        <v>8.1941668</v>
      </c>
      <c r="AO27" s="23">
        <f t="shared" si="10"/>
        <v>0.93441668</v>
      </c>
      <c r="AP27" s="33">
        <v>9.5375</v>
      </c>
      <c r="AQ27" s="22">
        <f t="shared" si="11"/>
        <v>0.95375</v>
      </c>
      <c r="AR27" s="28">
        <f t="shared" si="12"/>
        <v>0.8378958366666667</v>
      </c>
    </row>
    <row r="28" spans="1:44" ht="12.75">
      <c r="A28" s="2" t="s">
        <v>56</v>
      </c>
      <c r="B28" s="28">
        <f t="shared" si="0"/>
        <v>0.8375416666666666</v>
      </c>
      <c r="C28" s="4"/>
      <c r="D28" s="4" t="s">
        <v>31</v>
      </c>
      <c r="E28" s="2">
        <v>9</v>
      </c>
      <c r="F28" s="2">
        <v>10</v>
      </c>
      <c r="G28" s="2">
        <v>7</v>
      </c>
      <c r="H28" s="2">
        <v>9.5</v>
      </c>
      <c r="I28" s="2">
        <v>9</v>
      </c>
      <c r="J28" s="2">
        <v>8.5</v>
      </c>
      <c r="K28" s="3">
        <v>6</v>
      </c>
      <c r="L28" s="3">
        <v>6.5</v>
      </c>
      <c r="M28" s="3">
        <v>7</v>
      </c>
      <c r="N28" s="2">
        <v>7</v>
      </c>
      <c r="O28" s="2">
        <v>8</v>
      </c>
      <c r="P28" s="2">
        <f t="shared" si="1"/>
        <v>6</v>
      </c>
      <c r="Q28" s="22">
        <f t="shared" si="2"/>
        <v>0.815</v>
      </c>
      <c r="R28" s="2">
        <v>80</v>
      </c>
      <c r="T28" s="2">
        <v>80</v>
      </c>
      <c r="U28" s="1">
        <v>160</v>
      </c>
      <c r="V28" s="20">
        <f t="shared" si="3"/>
        <v>1</v>
      </c>
      <c r="W28" s="3">
        <v>75</v>
      </c>
      <c r="X28" s="3">
        <v>80</v>
      </c>
      <c r="Y28" s="3">
        <v>80</v>
      </c>
      <c r="Z28" s="1">
        <v>235</v>
      </c>
      <c r="AA28" s="20">
        <f t="shared" si="4"/>
        <v>0.9791666666666666</v>
      </c>
      <c r="AB28" s="20">
        <f t="shared" si="5"/>
        <v>0.9895833333333333</v>
      </c>
      <c r="AC28" s="20">
        <f t="shared" si="6"/>
        <v>1</v>
      </c>
      <c r="AD28" s="1">
        <v>55</v>
      </c>
      <c r="AE28" s="20">
        <f t="shared" si="7"/>
        <v>0.6111111111111112</v>
      </c>
      <c r="AF28" s="22">
        <f t="shared" si="8"/>
        <v>0.8055555555555556</v>
      </c>
      <c r="AG28" s="21">
        <v>1</v>
      </c>
      <c r="AH28" s="10">
        <v>1</v>
      </c>
      <c r="AI28" s="2">
        <f t="shared" si="9"/>
        <v>0</v>
      </c>
      <c r="AJ28" s="11">
        <v>9.535</v>
      </c>
      <c r="AK28" s="11">
        <v>9.435</v>
      </c>
      <c r="AL28" s="11">
        <v>9.235</v>
      </c>
      <c r="AM28" s="11">
        <v>9.235</v>
      </c>
      <c r="AN28" s="11">
        <v>8.035</v>
      </c>
      <c r="AO28" s="23">
        <f t="shared" si="10"/>
        <v>0.9094999999999999</v>
      </c>
      <c r="AP28" s="11">
        <v>7.7375</v>
      </c>
      <c r="AQ28" s="22">
        <f t="shared" si="11"/>
        <v>0.7737499999999999</v>
      </c>
      <c r="AR28" s="28">
        <f t="shared" si="12"/>
        <v>0.8375416666666666</v>
      </c>
    </row>
    <row r="29" spans="1:44" ht="12.75">
      <c r="A29" s="2" t="s">
        <v>56</v>
      </c>
      <c r="B29" s="28">
        <f t="shared" si="0"/>
        <v>0.8353333270833334</v>
      </c>
      <c r="C29" s="4"/>
      <c r="D29" s="4" t="s">
        <v>30</v>
      </c>
      <c r="E29" s="2">
        <v>9</v>
      </c>
      <c r="F29" s="2">
        <v>6</v>
      </c>
      <c r="G29" s="2">
        <v>9.5</v>
      </c>
      <c r="H29" s="2">
        <v>9.5</v>
      </c>
      <c r="I29" s="2">
        <v>9</v>
      </c>
      <c r="J29" s="2">
        <v>9</v>
      </c>
      <c r="K29" s="3">
        <v>10</v>
      </c>
      <c r="L29" s="2">
        <v>9.5</v>
      </c>
      <c r="M29" s="2">
        <v>10</v>
      </c>
      <c r="N29" s="2">
        <v>10</v>
      </c>
      <c r="O29" s="9">
        <v>0</v>
      </c>
      <c r="P29" s="2">
        <f t="shared" si="1"/>
        <v>0</v>
      </c>
      <c r="Q29" s="22">
        <f t="shared" si="2"/>
        <v>0.915</v>
      </c>
      <c r="U29" s="1">
        <v>110</v>
      </c>
      <c r="V29" s="20">
        <f t="shared" si="3"/>
        <v>0.6875</v>
      </c>
      <c r="W29" s="3">
        <v>80</v>
      </c>
      <c r="X29" s="3">
        <v>80</v>
      </c>
      <c r="Y29" s="3">
        <v>80</v>
      </c>
      <c r="Z29" s="1">
        <v>240</v>
      </c>
      <c r="AA29" s="20">
        <f t="shared" si="4"/>
        <v>1</v>
      </c>
      <c r="AB29" s="20">
        <f t="shared" si="5"/>
        <v>0.84375</v>
      </c>
      <c r="AC29" s="20">
        <f t="shared" si="6"/>
        <v>0.84375</v>
      </c>
      <c r="AD29" s="1">
        <v>38</v>
      </c>
      <c r="AE29" s="20">
        <f t="shared" si="7"/>
        <v>0.4222222222222222</v>
      </c>
      <c r="AF29" s="22">
        <f t="shared" si="8"/>
        <v>0.6329861111111111</v>
      </c>
      <c r="AG29" s="21">
        <v>1</v>
      </c>
      <c r="AH29" s="29">
        <v>1</v>
      </c>
      <c r="AI29" s="2">
        <f t="shared" si="9"/>
        <v>0</v>
      </c>
      <c r="AJ29" s="31">
        <v>8.417499750000001</v>
      </c>
      <c r="AK29" s="31">
        <v>9.417499750000001</v>
      </c>
      <c r="AL29" s="31">
        <v>9.417499750000001</v>
      </c>
      <c r="AM29" s="31">
        <v>9.917499750000001</v>
      </c>
      <c r="AN29" s="31">
        <v>8.417499750000001</v>
      </c>
      <c r="AO29" s="23">
        <f t="shared" si="10"/>
        <v>0.9117499750000002</v>
      </c>
      <c r="AP29" s="35">
        <v>8.9375</v>
      </c>
      <c r="AQ29" s="22">
        <f t="shared" si="11"/>
        <v>0.89375</v>
      </c>
      <c r="AR29" s="28">
        <f t="shared" si="12"/>
        <v>0.8353333270833334</v>
      </c>
    </row>
    <row r="30" spans="1:44" ht="12.75">
      <c r="A30" s="2" t="s">
        <v>56</v>
      </c>
      <c r="B30" s="28">
        <f t="shared" si="0"/>
        <v>0.83278124375</v>
      </c>
      <c r="C30" s="4"/>
      <c r="D30" s="4" t="s">
        <v>30</v>
      </c>
      <c r="E30" s="2">
        <v>9.5</v>
      </c>
      <c r="F30" s="2">
        <v>10</v>
      </c>
      <c r="G30" s="2">
        <v>6</v>
      </c>
      <c r="H30" s="2">
        <v>8.5</v>
      </c>
      <c r="I30" s="2">
        <v>9.5</v>
      </c>
      <c r="J30" s="2">
        <v>10</v>
      </c>
      <c r="K30" s="3">
        <v>9.5</v>
      </c>
      <c r="L30" s="2">
        <v>8</v>
      </c>
      <c r="M30" s="2">
        <v>9</v>
      </c>
      <c r="N30" s="2">
        <v>8</v>
      </c>
      <c r="O30" s="2">
        <v>9.5</v>
      </c>
      <c r="P30" s="2">
        <f t="shared" si="1"/>
        <v>6</v>
      </c>
      <c r="Q30" s="22">
        <f t="shared" si="2"/>
        <v>0.915</v>
      </c>
      <c r="U30" s="1">
        <v>145</v>
      </c>
      <c r="V30" s="20">
        <f t="shared" si="3"/>
        <v>0.90625</v>
      </c>
      <c r="W30" s="3">
        <v>78</v>
      </c>
      <c r="X30" s="3">
        <v>80</v>
      </c>
      <c r="Y30" s="3">
        <v>80</v>
      </c>
      <c r="Z30" s="1">
        <v>238</v>
      </c>
      <c r="AA30" s="20">
        <f t="shared" si="4"/>
        <v>0.9916666666666667</v>
      </c>
      <c r="AB30" s="20">
        <f t="shared" si="5"/>
        <v>0.9489583333333332</v>
      </c>
      <c r="AC30" s="20">
        <f t="shared" si="6"/>
        <v>0.9489583333333333</v>
      </c>
      <c r="AD30" s="1">
        <v>39</v>
      </c>
      <c r="AE30" s="20">
        <f t="shared" si="7"/>
        <v>0.43333333333333335</v>
      </c>
      <c r="AF30" s="22">
        <f t="shared" si="8"/>
        <v>0.6911458333333333</v>
      </c>
      <c r="AG30" s="21">
        <v>1</v>
      </c>
      <c r="AH30" s="29">
        <v>0</v>
      </c>
      <c r="AI30" s="2">
        <f t="shared" si="9"/>
        <v>0</v>
      </c>
      <c r="AJ30" s="31">
        <v>9.417499750000001</v>
      </c>
      <c r="AK30" s="31">
        <v>10.417499750000001</v>
      </c>
      <c r="AL30" s="31">
        <v>9.417499750000001</v>
      </c>
      <c r="AM30" s="31">
        <v>7.417499750000001</v>
      </c>
      <c r="AN30" s="31">
        <v>8.917499750000001</v>
      </c>
      <c r="AO30" s="23">
        <f t="shared" si="10"/>
        <v>0.9117499750000002</v>
      </c>
      <c r="AP30" s="35">
        <v>7.9375</v>
      </c>
      <c r="AQ30" s="22">
        <f t="shared" si="11"/>
        <v>0.79375</v>
      </c>
      <c r="AR30" s="28">
        <f t="shared" si="12"/>
        <v>0.83278124375</v>
      </c>
    </row>
    <row r="31" spans="1:44" ht="12.75">
      <c r="A31" s="2" t="s">
        <v>56</v>
      </c>
      <c r="B31" s="28">
        <f t="shared" si="0"/>
        <v>0.8245625033333335</v>
      </c>
      <c r="C31" s="4"/>
      <c r="D31" s="1" t="s">
        <v>33</v>
      </c>
      <c r="E31" s="2">
        <v>9</v>
      </c>
      <c r="F31" s="2">
        <v>9</v>
      </c>
      <c r="G31" s="2">
        <v>9.5</v>
      </c>
      <c r="H31" s="2">
        <v>8</v>
      </c>
      <c r="I31" s="2">
        <v>8</v>
      </c>
      <c r="J31" s="3">
        <v>9</v>
      </c>
      <c r="K31" s="3">
        <v>10</v>
      </c>
      <c r="L31" s="2">
        <v>9</v>
      </c>
      <c r="M31" s="2">
        <v>9</v>
      </c>
      <c r="N31" s="2">
        <v>7</v>
      </c>
      <c r="O31" s="2">
        <v>6</v>
      </c>
      <c r="P31" s="2">
        <f t="shared" si="1"/>
        <v>6</v>
      </c>
      <c r="Q31" s="22">
        <f t="shared" si="2"/>
        <v>0.875</v>
      </c>
      <c r="R31" s="2">
        <v>40</v>
      </c>
      <c r="S31" s="2">
        <v>80</v>
      </c>
      <c r="T31" s="2">
        <v>20</v>
      </c>
      <c r="U31" s="1">
        <v>120</v>
      </c>
      <c r="V31" s="20">
        <f t="shared" si="3"/>
        <v>0.75</v>
      </c>
      <c r="W31" s="3">
        <v>78</v>
      </c>
      <c r="X31" s="3">
        <v>80</v>
      </c>
      <c r="Y31" s="3">
        <v>80</v>
      </c>
      <c r="Z31" s="1">
        <v>238</v>
      </c>
      <c r="AA31" s="20">
        <f t="shared" si="4"/>
        <v>0.9916666666666667</v>
      </c>
      <c r="AB31" s="20">
        <f t="shared" si="5"/>
        <v>0.8708333333333332</v>
      </c>
      <c r="AC31" s="20">
        <f t="shared" si="6"/>
        <v>0.8708333333333333</v>
      </c>
      <c r="AD31" s="1">
        <v>50</v>
      </c>
      <c r="AE31" s="20">
        <f t="shared" si="7"/>
        <v>0.5555555555555556</v>
      </c>
      <c r="AF31" s="22">
        <f t="shared" si="8"/>
        <v>0.7131944444444445</v>
      </c>
      <c r="AG31" s="21">
        <v>1</v>
      </c>
      <c r="AH31" s="10">
        <v>1</v>
      </c>
      <c r="AI31" s="2">
        <f t="shared" si="9"/>
        <v>0</v>
      </c>
      <c r="AJ31" s="33">
        <v>8.6941668</v>
      </c>
      <c r="AK31" s="33">
        <v>10.1941668</v>
      </c>
      <c r="AL31" s="33">
        <v>10.1941668</v>
      </c>
      <c r="AM31" s="33">
        <v>9.9441668</v>
      </c>
      <c r="AN31" s="33">
        <v>8.1941668</v>
      </c>
      <c r="AO31" s="23">
        <f t="shared" si="10"/>
        <v>0.94441668</v>
      </c>
      <c r="AP31" s="33">
        <v>7.2875</v>
      </c>
      <c r="AQ31" s="22">
        <f t="shared" si="11"/>
        <v>0.72875</v>
      </c>
      <c r="AR31" s="28">
        <f t="shared" si="12"/>
        <v>0.8245625033333335</v>
      </c>
    </row>
    <row r="32" spans="1:44" ht="12.75">
      <c r="A32" s="2" t="s">
        <v>56</v>
      </c>
      <c r="B32" s="28">
        <f t="shared" si="0"/>
        <v>0.8236250033333332</v>
      </c>
      <c r="C32" s="4"/>
      <c r="D32" s="1" t="s">
        <v>33</v>
      </c>
      <c r="E32" s="2">
        <v>9</v>
      </c>
      <c r="F32" s="2">
        <v>9</v>
      </c>
      <c r="G32" s="2">
        <v>7</v>
      </c>
      <c r="H32" s="2">
        <v>8.5</v>
      </c>
      <c r="I32" s="2">
        <v>7.5</v>
      </c>
      <c r="J32" s="3">
        <v>9.5</v>
      </c>
      <c r="K32" s="3">
        <v>9</v>
      </c>
      <c r="L32" s="2">
        <v>8</v>
      </c>
      <c r="M32" s="2">
        <v>8</v>
      </c>
      <c r="N32" s="2">
        <v>7.5</v>
      </c>
      <c r="O32" s="2">
        <v>5</v>
      </c>
      <c r="P32" s="2">
        <f t="shared" si="1"/>
        <v>5</v>
      </c>
      <c r="Q32" s="22">
        <f t="shared" si="2"/>
        <v>0.83</v>
      </c>
      <c r="R32" s="2">
        <v>80</v>
      </c>
      <c r="T32" s="2">
        <v>30</v>
      </c>
      <c r="U32" s="1">
        <v>110</v>
      </c>
      <c r="V32" s="20">
        <f t="shared" si="3"/>
        <v>0.6875</v>
      </c>
      <c r="W32" s="3">
        <v>78</v>
      </c>
      <c r="X32" s="3">
        <v>80</v>
      </c>
      <c r="Y32" s="3">
        <v>80</v>
      </c>
      <c r="Z32" s="1">
        <v>238</v>
      </c>
      <c r="AA32" s="20">
        <f t="shared" si="4"/>
        <v>0.9916666666666667</v>
      </c>
      <c r="AB32" s="20">
        <f t="shared" si="5"/>
        <v>0.8395833333333332</v>
      </c>
      <c r="AC32" s="20">
        <f t="shared" si="6"/>
        <v>0.8395833333333333</v>
      </c>
      <c r="AD32" s="1">
        <v>38</v>
      </c>
      <c r="AE32" s="20">
        <f t="shared" si="7"/>
        <v>0.4222222222222222</v>
      </c>
      <c r="AF32" s="22">
        <f t="shared" si="8"/>
        <v>0.6309027777777778</v>
      </c>
      <c r="AG32" s="21">
        <v>1</v>
      </c>
      <c r="AH32" s="10">
        <v>1</v>
      </c>
      <c r="AI32" s="2">
        <f t="shared" si="9"/>
        <v>0</v>
      </c>
      <c r="AJ32" s="33">
        <v>7.6941668</v>
      </c>
      <c r="AK32" s="33">
        <v>9.6941668</v>
      </c>
      <c r="AL32" s="33">
        <v>10.1941668</v>
      </c>
      <c r="AM32" s="33">
        <v>9.9441668</v>
      </c>
      <c r="AN32" s="33">
        <v>8.6941668</v>
      </c>
      <c r="AO32" s="23">
        <f t="shared" si="10"/>
        <v>0.9244166799999999</v>
      </c>
      <c r="AP32" s="33">
        <v>9.2875</v>
      </c>
      <c r="AQ32" s="22">
        <f t="shared" si="11"/>
        <v>0.92875</v>
      </c>
      <c r="AR32" s="28">
        <f t="shared" si="12"/>
        <v>0.8236250033333332</v>
      </c>
    </row>
    <row r="33" spans="1:44" ht="12.75">
      <c r="A33" s="2" t="s">
        <v>56</v>
      </c>
      <c r="B33" s="28">
        <f t="shared" si="0"/>
        <v>0.8217083333333334</v>
      </c>
      <c r="C33" s="4"/>
      <c r="D33" s="4" t="s">
        <v>31</v>
      </c>
      <c r="E33" s="2">
        <v>9</v>
      </c>
      <c r="F33" s="2">
        <v>9</v>
      </c>
      <c r="G33" s="2">
        <v>8</v>
      </c>
      <c r="H33" s="2">
        <v>7.5</v>
      </c>
      <c r="I33" s="2">
        <v>9</v>
      </c>
      <c r="J33" s="2">
        <v>9.5</v>
      </c>
      <c r="K33" s="3">
        <v>9</v>
      </c>
      <c r="L33" s="2">
        <v>4</v>
      </c>
      <c r="M33" s="12">
        <v>0</v>
      </c>
      <c r="N33" s="2">
        <v>7</v>
      </c>
      <c r="O33" s="2">
        <v>7</v>
      </c>
      <c r="P33" s="2">
        <f t="shared" si="1"/>
        <v>0</v>
      </c>
      <c r="Q33" s="22">
        <f t="shared" si="2"/>
        <v>0.79</v>
      </c>
      <c r="R33" s="2">
        <v>70</v>
      </c>
      <c r="S33" s="2">
        <v>80</v>
      </c>
      <c r="U33" s="1">
        <v>150</v>
      </c>
      <c r="V33" s="20">
        <f t="shared" si="3"/>
        <v>0.9375</v>
      </c>
      <c r="W33" s="3">
        <v>75</v>
      </c>
      <c r="X33" s="3">
        <v>80</v>
      </c>
      <c r="Y33" s="3">
        <v>80</v>
      </c>
      <c r="Z33" s="1">
        <v>235</v>
      </c>
      <c r="AA33" s="20">
        <f t="shared" si="4"/>
        <v>0.9791666666666666</v>
      </c>
      <c r="AB33" s="20">
        <f t="shared" si="5"/>
        <v>0.9583333333333333</v>
      </c>
      <c r="AC33" s="20">
        <f t="shared" si="6"/>
        <v>0.9583333333333333</v>
      </c>
      <c r="AD33" s="1">
        <v>71</v>
      </c>
      <c r="AE33" s="20">
        <f t="shared" si="7"/>
        <v>0.7888888888888889</v>
      </c>
      <c r="AF33" s="22">
        <f t="shared" si="8"/>
        <v>0.8736111111111111</v>
      </c>
      <c r="AG33" s="21">
        <v>0</v>
      </c>
      <c r="AH33" s="10">
        <v>2</v>
      </c>
      <c r="AI33" s="2">
        <f t="shared" si="9"/>
        <v>0</v>
      </c>
      <c r="AJ33" s="11">
        <v>9.035</v>
      </c>
      <c r="AK33" s="11">
        <v>9.535</v>
      </c>
      <c r="AL33" s="11">
        <v>9.535</v>
      </c>
      <c r="AM33" s="11">
        <v>9.335</v>
      </c>
      <c r="AN33" s="11">
        <v>8.035</v>
      </c>
      <c r="AO33" s="23">
        <f t="shared" si="10"/>
        <v>0.9094999999999999</v>
      </c>
      <c r="AP33" s="11">
        <v>6.7375</v>
      </c>
      <c r="AQ33" s="22">
        <f t="shared" si="11"/>
        <v>0.67375</v>
      </c>
      <c r="AR33" s="28">
        <f t="shared" si="12"/>
        <v>0.8217083333333334</v>
      </c>
    </row>
    <row r="34" spans="1:44" ht="12.75">
      <c r="A34" s="2" t="s">
        <v>56</v>
      </c>
      <c r="B34" s="28">
        <f t="shared" si="0"/>
        <v>0.8208333333333333</v>
      </c>
      <c r="C34" s="4"/>
      <c r="D34" s="4" t="s">
        <v>31</v>
      </c>
      <c r="E34" s="2">
        <v>9</v>
      </c>
      <c r="F34" s="2">
        <v>10</v>
      </c>
      <c r="G34" s="2">
        <v>7</v>
      </c>
      <c r="H34" s="2">
        <v>8.5</v>
      </c>
      <c r="I34" s="2">
        <v>7.5</v>
      </c>
      <c r="J34" s="9">
        <v>0</v>
      </c>
      <c r="K34" s="3">
        <v>6</v>
      </c>
      <c r="L34" s="3">
        <v>6</v>
      </c>
      <c r="M34" s="3">
        <v>5</v>
      </c>
      <c r="N34" s="2">
        <v>5</v>
      </c>
      <c r="O34" s="2">
        <v>7</v>
      </c>
      <c r="P34" s="2">
        <f t="shared" si="1"/>
        <v>0</v>
      </c>
      <c r="Q34" s="22">
        <f t="shared" si="2"/>
        <v>0.71</v>
      </c>
      <c r="R34" s="2">
        <v>60</v>
      </c>
      <c r="T34" s="2">
        <v>78</v>
      </c>
      <c r="U34" s="1">
        <v>138</v>
      </c>
      <c r="V34" s="20">
        <f t="shared" si="3"/>
        <v>0.8625</v>
      </c>
      <c r="W34" s="3">
        <v>78</v>
      </c>
      <c r="X34" s="3">
        <v>40</v>
      </c>
      <c r="Y34" s="3">
        <v>50</v>
      </c>
      <c r="Z34" s="1">
        <v>168</v>
      </c>
      <c r="AA34" s="20">
        <f t="shared" si="4"/>
        <v>0.7</v>
      </c>
      <c r="AB34" s="20">
        <f t="shared" si="5"/>
        <v>0.78125</v>
      </c>
      <c r="AC34" s="20">
        <f t="shared" si="6"/>
        <v>0.8625</v>
      </c>
      <c r="AD34" s="1">
        <v>48.5</v>
      </c>
      <c r="AE34" s="20">
        <f t="shared" si="7"/>
        <v>0.5388888888888889</v>
      </c>
      <c r="AF34" s="22">
        <f t="shared" si="8"/>
        <v>0.7006944444444445</v>
      </c>
      <c r="AG34" s="21">
        <v>1</v>
      </c>
      <c r="AH34" s="10">
        <v>6</v>
      </c>
      <c r="AI34" s="2">
        <f t="shared" si="9"/>
        <v>3</v>
      </c>
      <c r="AJ34" s="11">
        <v>9.535</v>
      </c>
      <c r="AK34" s="11">
        <v>9.435</v>
      </c>
      <c r="AL34" s="11">
        <v>9.435</v>
      </c>
      <c r="AM34" s="11">
        <v>9.235</v>
      </c>
      <c r="AN34" s="11">
        <v>8.035</v>
      </c>
      <c r="AO34" s="23">
        <f t="shared" si="10"/>
        <v>0.9135</v>
      </c>
      <c r="AP34" s="11">
        <v>9.7375</v>
      </c>
      <c r="AQ34" s="22">
        <f t="shared" si="11"/>
        <v>0.9737500000000001</v>
      </c>
      <c r="AR34" s="28">
        <f t="shared" si="12"/>
        <v>0.8208333333333333</v>
      </c>
    </row>
    <row r="35" spans="1:44" ht="12.75">
      <c r="A35" s="2" t="s">
        <v>56</v>
      </c>
      <c r="B35" s="28">
        <f t="shared" si="0"/>
        <v>0.82060417</v>
      </c>
      <c r="C35" s="4"/>
      <c r="D35" s="1" t="s">
        <v>33</v>
      </c>
      <c r="E35" s="2">
        <v>8</v>
      </c>
      <c r="F35" s="2">
        <v>8.5</v>
      </c>
      <c r="G35" s="2">
        <v>7</v>
      </c>
      <c r="H35" s="2">
        <v>8</v>
      </c>
      <c r="I35" s="2">
        <v>8</v>
      </c>
      <c r="J35" s="3">
        <v>9</v>
      </c>
      <c r="K35" s="3">
        <v>6</v>
      </c>
      <c r="L35" s="2">
        <v>7</v>
      </c>
      <c r="M35" s="2">
        <v>6</v>
      </c>
      <c r="N35" s="2">
        <v>7</v>
      </c>
      <c r="O35" s="2">
        <v>4</v>
      </c>
      <c r="P35" s="2">
        <f t="shared" si="1"/>
        <v>4</v>
      </c>
      <c r="Q35" s="22">
        <f t="shared" si="2"/>
        <v>0.745</v>
      </c>
      <c r="R35" s="2">
        <v>78</v>
      </c>
      <c r="T35" s="2">
        <v>70</v>
      </c>
      <c r="U35" s="1">
        <v>148</v>
      </c>
      <c r="V35" s="20">
        <f t="shared" si="3"/>
        <v>0.925</v>
      </c>
      <c r="W35" s="3">
        <v>78</v>
      </c>
      <c r="X35" s="3">
        <v>80</v>
      </c>
      <c r="Y35" s="3">
        <v>80</v>
      </c>
      <c r="Z35" s="1">
        <v>238</v>
      </c>
      <c r="AA35" s="20">
        <f t="shared" si="4"/>
        <v>0.9916666666666667</v>
      </c>
      <c r="AB35" s="20">
        <f t="shared" si="5"/>
        <v>0.9583333333333333</v>
      </c>
      <c r="AC35" s="20">
        <f t="shared" si="6"/>
        <v>0.9583333333333334</v>
      </c>
      <c r="AD35" s="1">
        <v>42</v>
      </c>
      <c r="AE35" s="20">
        <f t="shared" si="7"/>
        <v>0.4666666666666667</v>
      </c>
      <c r="AF35" s="22">
        <f t="shared" si="8"/>
        <v>0.7125</v>
      </c>
      <c r="AG35" s="21">
        <v>1</v>
      </c>
      <c r="AH35" s="10">
        <v>1</v>
      </c>
      <c r="AI35" s="2">
        <f t="shared" si="9"/>
        <v>0</v>
      </c>
      <c r="AJ35" s="33">
        <v>6.1941668</v>
      </c>
      <c r="AK35" s="33">
        <v>9.6941668</v>
      </c>
      <c r="AL35" s="33">
        <v>10.1941668</v>
      </c>
      <c r="AM35" s="33">
        <v>9.6941668</v>
      </c>
      <c r="AN35" s="33">
        <v>8.1941668</v>
      </c>
      <c r="AO35" s="23">
        <f t="shared" si="10"/>
        <v>0.87941668</v>
      </c>
      <c r="AP35" s="33">
        <v>9.5375</v>
      </c>
      <c r="AQ35" s="22">
        <f t="shared" si="11"/>
        <v>0.95375</v>
      </c>
      <c r="AR35" s="28">
        <f t="shared" si="12"/>
        <v>0.82060417</v>
      </c>
    </row>
    <row r="36" spans="1:44" ht="12.75">
      <c r="A36" s="2" t="s">
        <v>56</v>
      </c>
      <c r="B36" s="28">
        <f aca="true" t="shared" si="13" ref="B36:B66">AR36</f>
        <v>0.8171041604166667</v>
      </c>
      <c r="C36" s="4"/>
      <c r="D36" s="4" t="s">
        <v>30</v>
      </c>
      <c r="E36" s="2">
        <v>8</v>
      </c>
      <c r="F36" s="2">
        <v>8.5</v>
      </c>
      <c r="G36" s="2">
        <v>5</v>
      </c>
      <c r="H36" s="2">
        <v>9</v>
      </c>
      <c r="I36" s="2">
        <v>9.5</v>
      </c>
      <c r="J36" s="2">
        <v>9</v>
      </c>
      <c r="K36" s="3">
        <v>10</v>
      </c>
      <c r="L36" s="2">
        <v>6</v>
      </c>
      <c r="M36" s="2">
        <v>8</v>
      </c>
      <c r="N36" s="2">
        <v>8</v>
      </c>
      <c r="O36" s="2">
        <v>9</v>
      </c>
      <c r="P36" s="2">
        <f t="shared" si="1"/>
        <v>5</v>
      </c>
      <c r="Q36" s="22">
        <f t="shared" si="2"/>
        <v>0.85</v>
      </c>
      <c r="U36" s="1">
        <v>90</v>
      </c>
      <c r="V36" s="20">
        <f t="shared" si="3"/>
        <v>0.5625</v>
      </c>
      <c r="W36" s="3">
        <v>68</v>
      </c>
      <c r="X36" s="3">
        <v>80</v>
      </c>
      <c r="Y36" s="3">
        <v>73</v>
      </c>
      <c r="Z36" s="1">
        <v>221</v>
      </c>
      <c r="AA36" s="20">
        <f t="shared" si="4"/>
        <v>0.9208333333333333</v>
      </c>
      <c r="AB36" s="20">
        <f t="shared" si="5"/>
        <v>0.7416666666666667</v>
      </c>
      <c r="AC36" s="20">
        <f t="shared" si="6"/>
        <v>0.7416666666666667</v>
      </c>
      <c r="AD36" s="1">
        <v>34</v>
      </c>
      <c r="AE36" s="20">
        <f t="shared" si="7"/>
        <v>0.37777777777777777</v>
      </c>
      <c r="AF36" s="22">
        <f t="shared" si="8"/>
        <v>0.5597222222222222</v>
      </c>
      <c r="AG36" s="21">
        <v>1</v>
      </c>
      <c r="AH36" s="29">
        <v>0</v>
      </c>
      <c r="AI36" s="2">
        <f t="shared" si="9"/>
        <v>0</v>
      </c>
      <c r="AJ36" s="31">
        <v>9.417499750000001</v>
      </c>
      <c r="AK36" s="31">
        <v>10.417499750000001</v>
      </c>
      <c r="AL36" s="31">
        <v>9.417499750000001</v>
      </c>
      <c r="AM36" s="31">
        <v>9.417499750000001</v>
      </c>
      <c r="AN36" s="31">
        <v>8.917499750000001</v>
      </c>
      <c r="AO36" s="23">
        <f t="shared" si="10"/>
        <v>0.9517499750000002</v>
      </c>
      <c r="AP36" s="35">
        <v>9.4375</v>
      </c>
      <c r="AQ36" s="22">
        <f t="shared" si="11"/>
        <v>0.94375</v>
      </c>
      <c r="AR36" s="28">
        <f t="shared" si="12"/>
        <v>0.8171041604166667</v>
      </c>
    </row>
    <row r="37" spans="1:44" ht="12.75">
      <c r="A37" s="2" t="s">
        <v>56</v>
      </c>
      <c r="B37" s="28">
        <f t="shared" si="13"/>
        <v>0.8165937533333334</v>
      </c>
      <c r="C37" s="4"/>
      <c r="D37" s="1" t="s">
        <v>33</v>
      </c>
      <c r="E37" s="2">
        <v>9.5</v>
      </c>
      <c r="F37" s="2">
        <v>9.5</v>
      </c>
      <c r="G37" s="2">
        <v>6</v>
      </c>
      <c r="H37" s="2">
        <v>9</v>
      </c>
      <c r="I37" s="2">
        <v>9</v>
      </c>
      <c r="J37" s="3">
        <v>9</v>
      </c>
      <c r="K37" s="3">
        <v>9</v>
      </c>
      <c r="L37" s="2">
        <v>8</v>
      </c>
      <c r="M37" s="2">
        <v>8</v>
      </c>
      <c r="N37" s="2">
        <v>7</v>
      </c>
      <c r="O37" s="2">
        <v>8.5</v>
      </c>
      <c r="P37" s="2">
        <f aca="true" t="shared" si="14" ref="P37:P64">MIN(E37:O37)</f>
        <v>6</v>
      </c>
      <c r="Q37" s="22">
        <f aca="true" t="shared" si="15" ref="Q37:Q64">(SUM(E37:O37)-P37)/100</f>
        <v>0.865</v>
      </c>
      <c r="R37" s="2">
        <v>78</v>
      </c>
      <c r="T37" s="2">
        <v>55</v>
      </c>
      <c r="U37" s="1">
        <v>133</v>
      </c>
      <c r="V37" s="20">
        <f aca="true" t="shared" si="16" ref="V37:V64">U37/160</f>
        <v>0.83125</v>
      </c>
      <c r="W37" s="3">
        <v>73</v>
      </c>
      <c r="X37" s="3">
        <v>80</v>
      </c>
      <c r="Y37" s="3">
        <v>80</v>
      </c>
      <c r="Z37" s="1">
        <v>233</v>
      </c>
      <c r="AA37" s="20">
        <f aca="true" t="shared" si="17" ref="AA37:AA64">Z37/240</f>
        <v>0.9708333333333333</v>
      </c>
      <c r="AB37" s="20">
        <f aca="true" t="shared" si="18" ref="AB37:AB64">(U37+160*Z37/240)/(2*160)</f>
        <v>0.9010416666666667</v>
      </c>
      <c r="AC37" s="20">
        <f aca="true" t="shared" si="19" ref="AC37:AC64">(MAX(V37,AA37)+V37)/2</f>
        <v>0.9010416666666667</v>
      </c>
      <c r="AD37" s="1">
        <v>41</v>
      </c>
      <c r="AE37" s="20">
        <f aca="true" t="shared" si="20" ref="AE37:AE64">AD37/90</f>
        <v>0.45555555555555555</v>
      </c>
      <c r="AF37" s="22">
        <f aca="true" t="shared" si="21" ref="AF37:AF64">(AC37+AD37/90)/2</f>
        <v>0.6782986111111111</v>
      </c>
      <c r="AG37" s="21">
        <v>0</v>
      </c>
      <c r="AH37" s="10">
        <v>0</v>
      </c>
      <c r="AI37" s="2">
        <f aca="true" t="shared" si="22" ref="AI37:AI64">MAX(AH37-3,0)</f>
        <v>0</v>
      </c>
      <c r="AJ37" s="33">
        <v>8.6941668</v>
      </c>
      <c r="AK37" s="33">
        <v>9.6941668</v>
      </c>
      <c r="AL37" s="33">
        <v>10.1941668</v>
      </c>
      <c r="AM37" s="33">
        <v>9.4441668</v>
      </c>
      <c r="AN37" s="33">
        <v>8.1941668</v>
      </c>
      <c r="AO37" s="23">
        <f aca="true" t="shared" si="23" ref="AO37:AO64">AVERAGE(AJ37:AN37)/10</f>
        <v>0.9244166799999999</v>
      </c>
      <c r="AP37" s="33">
        <v>8.2875</v>
      </c>
      <c r="AQ37" s="22">
        <f aca="true" t="shared" si="24" ref="AQ37:AQ64">AP37/10</f>
        <v>0.82875</v>
      </c>
      <c r="AR37" s="28">
        <f aca="true" t="shared" si="25" ref="AR37:AR64">Q37*$AS$2+AF37*$AT$2+AO37*$AU$2+AQ37*$AV$2+AG37*$AW$2-AI37*$AX$2</f>
        <v>0.8165937533333334</v>
      </c>
    </row>
    <row r="38" spans="1:44" ht="12.75">
      <c r="A38" s="2" t="s">
        <v>56</v>
      </c>
      <c r="B38" s="28">
        <f t="shared" si="13"/>
        <v>0.8164375033333333</v>
      </c>
      <c r="C38" s="4"/>
      <c r="D38" s="1" t="s">
        <v>33</v>
      </c>
      <c r="E38" s="2">
        <v>9</v>
      </c>
      <c r="F38" s="2">
        <v>8</v>
      </c>
      <c r="G38" s="2">
        <v>8.5</v>
      </c>
      <c r="H38" s="2">
        <v>9</v>
      </c>
      <c r="I38" s="2">
        <v>8</v>
      </c>
      <c r="J38" s="3">
        <v>9</v>
      </c>
      <c r="K38" s="3">
        <v>9</v>
      </c>
      <c r="L38" s="2">
        <v>7</v>
      </c>
      <c r="M38" s="2">
        <v>8.5</v>
      </c>
      <c r="N38" s="2">
        <v>8.5</v>
      </c>
      <c r="O38" s="2">
        <v>7</v>
      </c>
      <c r="P38" s="2">
        <f t="shared" si="14"/>
        <v>7</v>
      </c>
      <c r="Q38" s="22">
        <f t="shared" si="15"/>
        <v>0.845</v>
      </c>
      <c r="R38" s="2">
        <v>20</v>
      </c>
      <c r="T38" s="2">
        <v>80</v>
      </c>
      <c r="U38" s="1">
        <v>100</v>
      </c>
      <c r="V38" s="20">
        <f t="shared" si="16"/>
        <v>0.625</v>
      </c>
      <c r="W38" s="3">
        <v>75</v>
      </c>
      <c r="X38" s="3">
        <v>80</v>
      </c>
      <c r="Y38" s="3">
        <v>75</v>
      </c>
      <c r="Z38" s="1">
        <v>230</v>
      </c>
      <c r="AA38" s="20">
        <f t="shared" si="17"/>
        <v>0.9583333333333334</v>
      </c>
      <c r="AB38" s="20">
        <f t="shared" si="18"/>
        <v>0.7916666666666667</v>
      </c>
      <c r="AC38" s="20">
        <f t="shared" si="19"/>
        <v>0.7916666666666667</v>
      </c>
      <c r="AD38" s="1">
        <v>47</v>
      </c>
      <c r="AE38" s="20">
        <f t="shared" si="20"/>
        <v>0.5222222222222223</v>
      </c>
      <c r="AF38" s="22">
        <f t="shared" si="21"/>
        <v>0.6569444444444446</v>
      </c>
      <c r="AG38" s="21">
        <v>1</v>
      </c>
      <c r="AH38" s="10">
        <v>0</v>
      </c>
      <c r="AI38" s="2">
        <f t="shared" si="22"/>
        <v>0</v>
      </c>
      <c r="AJ38" s="33">
        <v>8.6941668</v>
      </c>
      <c r="AK38" s="33">
        <v>9.6941668</v>
      </c>
      <c r="AL38" s="33">
        <v>10.1941668</v>
      </c>
      <c r="AM38" s="33">
        <v>9.6941668</v>
      </c>
      <c r="AN38" s="33">
        <v>8.1941668</v>
      </c>
      <c r="AO38" s="23">
        <f t="shared" si="23"/>
        <v>0.9294166799999999</v>
      </c>
      <c r="AP38" s="33">
        <v>8.2875</v>
      </c>
      <c r="AQ38" s="22">
        <f t="shared" si="24"/>
        <v>0.82875</v>
      </c>
      <c r="AR38" s="28">
        <f t="shared" si="25"/>
        <v>0.8164375033333333</v>
      </c>
    </row>
    <row r="39" spans="1:44" ht="12.75">
      <c r="A39" s="2" t="s">
        <v>56</v>
      </c>
      <c r="B39" s="28">
        <f t="shared" si="13"/>
        <v>0.8159070833333333</v>
      </c>
      <c r="C39" s="4"/>
      <c r="D39" s="4" t="s">
        <v>32</v>
      </c>
      <c r="E39" s="2">
        <v>9</v>
      </c>
      <c r="F39" s="2">
        <v>9</v>
      </c>
      <c r="G39" s="2">
        <v>9</v>
      </c>
      <c r="H39" s="2">
        <v>9.5</v>
      </c>
      <c r="I39" s="2">
        <v>9.5</v>
      </c>
      <c r="J39" s="2">
        <v>10</v>
      </c>
      <c r="K39" s="3">
        <v>10</v>
      </c>
      <c r="L39" s="3">
        <v>7.5</v>
      </c>
      <c r="M39" s="3">
        <v>7</v>
      </c>
      <c r="N39" s="9">
        <v>0</v>
      </c>
      <c r="O39" s="2">
        <v>9</v>
      </c>
      <c r="P39" s="2">
        <f t="shared" si="14"/>
        <v>0</v>
      </c>
      <c r="Q39" s="22">
        <f t="shared" si="15"/>
        <v>0.895</v>
      </c>
      <c r="R39" s="2">
        <v>30</v>
      </c>
      <c r="T39" s="2">
        <v>55</v>
      </c>
      <c r="U39" s="1">
        <v>85</v>
      </c>
      <c r="V39" s="20">
        <f t="shared" si="16"/>
        <v>0.53125</v>
      </c>
      <c r="W39" s="3">
        <v>70</v>
      </c>
      <c r="X39" s="3">
        <v>80</v>
      </c>
      <c r="Y39" s="3">
        <v>80</v>
      </c>
      <c r="Z39" s="1">
        <v>230</v>
      </c>
      <c r="AA39" s="20">
        <f t="shared" si="17"/>
        <v>0.9583333333333334</v>
      </c>
      <c r="AB39" s="20">
        <f t="shared" si="18"/>
        <v>0.7447916666666667</v>
      </c>
      <c r="AC39" s="20">
        <f t="shared" si="19"/>
        <v>0.7447916666666667</v>
      </c>
      <c r="AD39" s="1">
        <v>56</v>
      </c>
      <c r="AE39" s="20">
        <f t="shared" si="20"/>
        <v>0.6222222222222222</v>
      </c>
      <c r="AF39" s="22">
        <f t="shared" si="21"/>
        <v>0.6835069444444445</v>
      </c>
      <c r="AG39" s="21">
        <v>1</v>
      </c>
      <c r="AH39" s="10">
        <v>2</v>
      </c>
      <c r="AI39" s="2">
        <f t="shared" si="22"/>
        <v>0</v>
      </c>
      <c r="AJ39" s="15">
        <v>7.8542</v>
      </c>
      <c r="AK39" s="15">
        <v>9.3542</v>
      </c>
      <c r="AL39" s="15">
        <v>9.3542</v>
      </c>
      <c r="AM39" s="15">
        <v>8.8542</v>
      </c>
      <c r="AN39" s="15">
        <v>9.8542</v>
      </c>
      <c r="AO39" s="23">
        <f t="shared" si="23"/>
        <v>0.90542</v>
      </c>
      <c r="AP39" s="15">
        <v>7.5375</v>
      </c>
      <c r="AQ39" s="22">
        <f t="shared" si="24"/>
        <v>0.7537499999999999</v>
      </c>
      <c r="AR39" s="28">
        <f t="shared" si="25"/>
        <v>0.8159070833333333</v>
      </c>
    </row>
    <row r="40" spans="1:44" ht="12.75">
      <c r="A40" s="2" t="s">
        <v>56</v>
      </c>
      <c r="B40" s="28">
        <f t="shared" si="13"/>
        <v>0.8158758333333334</v>
      </c>
      <c r="C40" s="4"/>
      <c r="D40" s="4" t="s">
        <v>32</v>
      </c>
      <c r="E40" s="2">
        <v>9</v>
      </c>
      <c r="F40" s="2">
        <v>9</v>
      </c>
      <c r="G40" s="2">
        <v>6</v>
      </c>
      <c r="H40" s="2">
        <v>9</v>
      </c>
      <c r="I40" s="2">
        <v>8</v>
      </c>
      <c r="J40" s="2">
        <v>9</v>
      </c>
      <c r="K40" s="3">
        <v>10</v>
      </c>
      <c r="L40" s="3">
        <v>7.8</v>
      </c>
      <c r="M40" s="3">
        <v>10</v>
      </c>
      <c r="N40" s="2">
        <v>7.5</v>
      </c>
      <c r="O40" s="2">
        <v>7</v>
      </c>
      <c r="P40" s="2">
        <f t="shared" si="14"/>
        <v>6</v>
      </c>
      <c r="Q40" s="22">
        <f t="shared" si="15"/>
        <v>0.863</v>
      </c>
      <c r="R40" s="2">
        <v>20</v>
      </c>
      <c r="S40" s="2">
        <v>40</v>
      </c>
      <c r="T40" s="2">
        <v>30</v>
      </c>
      <c r="U40" s="1">
        <v>70</v>
      </c>
      <c r="V40" s="20">
        <f t="shared" si="16"/>
        <v>0.4375</v>
      </c>
      <c r="W40" s="3">
        <v>78</v>
      </c>
      <c r="X40" s="3">
        <v>80</v>
      </c>
      <c r="Y40" s="3">
        <v>80</v>
      </c>
      <c r="Z40" s="1">
        <v>238</v>
      </c>
      <c r="AA40" s="20">
        <f t="shared" si="17"/>
        <v>0.9916666666666667</v>
      </c>
      <c r="AB40" s="20">
        <f t="shared" si="18"/>
        <v>0.7145833333333333</v>
      </c>
      <c r="AC40" s="20">
        <f t="shared" si="19"/>
        <v>0.7145833333333333</v>
      </c>
      <c r="AD40" s="1">
        <v>41</v>
      </c>
      <c r="AE40" s="20">
        <f t="shared" si="20"/>
        <v>0.45555555555555555</v>
      </c>
      <c r="AF40" s="22">
        <f t="shared" si="21"/>
        <v>0.5850694444444444</v>
      </c>
      <c r="AG40" s="21">
        <v>1</v>
      </c>
      <c r="AH40" s="10">
        <v>2</v>
      </c>
      <c r="AI40" s="2">
        <f t="shared" si="22"/>
        <v>0</v>
      </c>
      <c r="AJ40" s="14">
        <v>8.8542</v>
      </c>
      <c r="AK40" s="14">
        <v>9.8542</v>
      </c>
      <c r="AL40" s="14">
        <v>9.3542</v>
      </c>
      <c r="AM40" s="14">
        <v>9.8542</v>
      </c>
      <c r="AN40" s="14">
        <v>8.8542</v>
      </c>
      <c r="AO40" s="23">
        <f t="shared" si="23"/>
        <v>0.93542</v>
      </c>
      <c r="AP40" s="14">
        <v>9.0375</v>
      </c>
      <c r="AQ40" s="22">
        <f t="shared" si="24"/>
        <v>0.9037499999999999</v>
      </c>
      <c r="AR40" s="28">
        <f t="shared" si="25"/>
        <v>0.8158758333333334</v>
      </c>
    </row>
    <row r="41" spans="1:44" ht="12.75">
      <c r="A41" s="2" t="s">
        <v>56</v>
      </c>
      <c r="B41" s="28">
        <f t="shared" si="13"/>
        <v>0.8072091666666666</v>
      </c>
      <c r="C41" s="4"/>
      <c r="D41" s="4" t="s">
        <v>32</v>
      </c>
      <c r="E41" s="2">
        <v>9</v>
      </c>
      <c r="F41" s="2">
        <v>9</v>
      </c>
      <c r="G41" s="2">
        <v>8</v>
      </c>
      <c r="H41" s="2">
        <v>8.5</v>
      </c>
      <c r="I41" s="2">
        <v>8</v>
      </c>
      <c r="J41" s="2">
        <v>9</v>
      </c>
      <c r="K41" s="3">
        <v>5</v>
      </c>
      <c r="L41" s="3">
        <v>5</v>
      </c>
      <c r="M41" s="3">
        <v>6</v>
      </c>
      <c r="N41" s="2">
        <v>7.5</v>
      </c>
      <c r="O41" s="2">
        <v>7</v>
      </c>
      <c r="P41" s="2">
        <f t="shared" si="14"/>
        <v>5</v>
      </c>
      <c r="Q41" s="22">
        <f t="shared" si="15"/>
        <v>0.77</v>
      </c>
      <c r="R41" s="2">
        <v>30</v>
      </c>
      <c r="S41" s="2">
        <v>20</v>
      </c>
      <c r="T41" s="2">
        <v>60</v>
      </c>
      <c r="U41" s="1">
        <v>90</v>
      </c>
      <c r="V41" s="20">
        <f t="shared" si="16"/>
        <v>0.5625</v>
      </c>
      <c r="W41" s="3">
        <v>76</v>
      </c>
      <c r="X41" s="3">
        <v>80</v>
      </c>
      <c r="Y41" s="3">
        <v>80</v>
      </c>
      <c r="Z41" s="1">
        <v>236</v>
      </c>
      <c r="AA41" s="20">
        <f t="shared" si="17"/>
        <v>0.9833333333333333</v>
      </c>
      <c r="AB41" s="20">
        <f t="shared" si="18"/>
        <v>0.7729166666666667</v>
      </c>
      <c r="AC41" s="20">
        <f t="shared" si="19"/>
        <v>0.7729166666666667</v>
      </c>
      <c r="AD41" s="1">
        <v>49</v>
      </c>
      <c r="AE41" s="20">
        <f t="shared" si="20"/>
        <v>0.5444444444444444</v>
      </c>
      <c r="AF41" s="22">
        <f t="shared" si="21"/>
        <v>0.6586805555555555</v>
      </c>
      <c r="AG41" s="21">
        <v>1</v>
      </c>
      <c r="AH41" s="10">
        <v>1</v>
      </c>
      <c r="AI41" s="2">
        <f t="shared" si="22"/>
        <v>0</v>
      </c>
      <c r="AJ41" s="14">
        <v>8.8542</v>
      </c>
      <c r="AK41" s="14">
        <v>8.3542</v>
      </c>
      <c r="AL41" s="14">
        <v>9.3542</v>
      </c>
      <c r="AM41" s="14">
        <v>8.3542</v>
      </c>
      <c r="AN41" s="14">
        <v>8.3542</v>
      </c>
      <c r="AO41" s="23">
        <f t="shared" si="23"/>
        <v>0.86542</v>
      </c>
      <c r="AP41" s="14">
        <v>9.5375</v>
      </c>
      <c r="AQ41" s="22">
        <f t="shared" si="24"/>
        <v>0.95375</v>
      </c>
      <c r="AR41" s="28">
        <f t="shared" si="25"/>
        <v>0.8072091666666666</v>
      </c>
    </row>
    <row r="42" spans="1:44" ht="12.75">
      <c r="A42" s="2" t="s">
        <v>56</v>
      </c>
      <c r="B42" s="28">
        <f t="shared" si="13"/>
        <v>0.8062291699999999</v>
      </c>
      <c r="C42" s="4"/>
      <c r="D42" s="1" t="s">
        <v>33</v>
      </c>
      <c r="E42" s="2">
        <v>8</v>
      </c>
      <c r="F42" s="2">
        <v>8</v>
      </c>
      <c r="G42" s="2">
        <v>8</v>
      </c>
      <c r="H42" s="2">
        <v>8</v>
      </c>
      <c r="I42" s="2">
        <v>8</v>
      </c>
      <c r="J42" s="3">
        <v>8</v>
      </c>
      <c r="K42" s="3">
        <v>8</v>
      </c>
      <c r="L42" s="2">
        <v>5</v>
      </c>
      <c r="M42" s="2">
        <v>6</v>
      </c>
      <c r="N42" s="16">
        <v>0</v>
      </c>
      <c r="O42" s="2">
        <v>8.5</v>
      </c>
      <c r="P42" s="2">
        <f t="shared" si="14"/>
        <v>0</v>
      </c>
      <c r="Q42" s="22">
        <f t="shared" si="15"/>
        <v>0.755</v>
      </c>
      <c r="R42" s="2">
        <v>20</v>
      </c>
      <c r="T42" s="2">
        <v>20</v>
      </c>
      <c r="U42" s="1">
        <v>40</v>
      </c>
      <c r="V42" s="20">
        <f t="shared" si="16"/>
        <v>0.25</v>
      </c>
      <c r="W42" s="3">
        <v>78</v>
      </c>
      <c r="X42" s="3">
        <v>80</v>
      </c>
      <c r="Y42" s="3">
        <v>80</v>
      </c>
      <c r="Z42" s="1">
        <v>238</v>
      </c>
      <c r="AA42" s="20">
        <f t="shared" si="17"/>
        <v>0.9916666666666667</v>
      </c>
      <c r="AB42" s="20">
        <f t="shared" si="18"/>
        <v>0.6208333333333333</v>
      </c>
      <c r="AC42" s="20">
        <f t="shared" si="19"/>
        <v>0.6208333333333333</v>
      </c>
      <c r="AD42" s="1">
        <v>54</v>
      </c>
      <c r="AE42" s="20">
        <f t="shared" si="20"/>
        <v>0.6</v>
      </c>
      <c r="AF42" s="22">
        <f t="shared" si="21"/>
        <v>0.6104166666666666</v>
      </c>
      <c r="AG42" s="21">
        <v>1</v>
      </c>
      <c r="AH42" s="10">
        <v>10</v>
      </c>
      <c r="AI42" s="2">
        <f t="shared" si="22"/>
        <v>7</v>
      </c>
      <c r="AJ42" s="33">
        <v>8.6941668</v>
      </c>
      <c r="AK42" s="33">
        <v>9.9441668</v>
      </c>
      <c r="AL42" s="33">
        <v>10.1941668</v>
      </c>
      <c r="AM42" s="33">
        <v>10.1941668</v>
      </c>
      <c r="AN42" s="33">
        <v>8.6941668</v>
      </c>
      <c r="AO42" s="23">
        <f t="shared" si="23"/>
        <v>0.9544166799999999</v>
      </c>
      <c r="AP42" s="33">
        <v>9.2875</v>
      </c>
      <c r="AQ42" s="22">
        <f t="shared" si="24"/>
        <v>0.92875</v>
      </c>
      <c r="AR42" s="28">
        <f t="shared" si="25"/>
        <v>0.8062291699999999</v>
      </c>
    </row>
    <row r="43" spans="1:44" ht="12.75">
      <c r="A43" s="2" t="s">
        <v>56</v>
      </c>
      <c r="B43" s="28">
        <f t="shared" si="13"/>
        <v>0.8061250033333334</v>
      </c>
      <c r="C43" s="4"/>
      <c r="D43" s="1" t="s">
        <v>33</v>
      </c>
      <c r="E43" s="2">
        <v>8.5</v>
      </c>
      <c r="F43" s="2">
        <v>9</v>
      </c>
      <c r="G43" s="2">
        <v>6</v>
      </c>
      <c r="H43" s="2">
        <v>8</v>
      </c>
      <c r="I43" s="2">
        <v>9</v>
      </c>
      <c r="J43" s="3">
        <v>9</v>
      </c>
      <c r="K43" s="3">
        <v>8</v>
      </c>
      <c r="L43" s="2">
        <v>8</v>
      </c>
      <c r="M43" s="2">
        <v>6</v>
      </c>
      <c r="N43" s="2">
        <v>4</v>
      </c>
      <c r="O43" s="2">
        <v>2</v>
      </c>
      <c r="P43" s="2">
        <f t="shared" si="14"/>
        <v>2</v>
      </c>
      <c r="Q43" s="22">
        <f t="shared" si="15"/>
        <v>0.755</v>
      </c>
      <c r="R43" s="2">
        <v>78</v>
      </c>
      <c r="T43" s="2">
        <v>80</v>
      </c>
      <c r="U43" s="1">
        <v>158</v>
      </c>
      <c r="V43" s="20">
        <f t="shared" si="16"/>
        <v>0.9875</v>
      </c>
      <c r="W43" s="3">
        <v>78</v>
      </c>
      <c r="X43" s="3">
        <v>80</v>
      </c>
      <c r="Y43" s="3">
        <v>80</v>
      </c>
      <c r="Z43" s="1">
        <v>238</v>
      </c>
      <c r="AA43" s="20">
        <f t="shared" si="17"/>
        <v>0.9916666666666667</v>
      </c>
      <c r="AB43" s="20">
        <f t="shared" si="18"/>
        <v>0.9895833333333333</v>
      </c>
      <c r="AC43" s="20">
        <f t="shared" si="19"/>
        <v>0.9895833333333334</v>
      </c>
      <c r="AD43" s="1">
        <v>47</v>
      </c>
      <c r="AE43" s="20">
        <f t="shared" si="20"/>
        <v>0.5222222222222223</v>
      </c>
      <c r="AF43" s="22">
        <f t="shared" si="21"/>
        <v>0.7559027777777778</v>
      </c>
      <c r="AG43" s="21">
        <v>1</v>
      </c>
      <c r="AH43" s="10">
        <v>3</v>
      </c>
      <c r="AI43" s="2">
        <f t="shared" si="22"/>
        <v>0</v>
      </c>
      <c r="AJ43" s="33">
        <v>7.6941668</v>
      </c>
      <c r="AK43" s="33">
        <v>10.1941668</v>
      </c>
      <c r="AL43" s="33">
        <v>10.1941668</v>
      </c>
      <c r="AM43" s="33">
        <v>10.1941668</v>
      </c>
      <c r="AN43" s="33">
        <v>8.6941668</v>
      </c>
      <c r="AO43" s="23">
        <f t="shared" si="23"/>
        <v>0.9394166799999999</v>
      </c>
      <c r="AP43" s="33">
        <v>7.2875</v>
      </c>
      <c r="AQ43" s="22">
        <f t="shared" si="24"/>
        <v>0.72875</v>
      </c>
      <c r="AR43" s="28">
        <f t="shared" si="25"/>
        <v>0.8061250033333334</v>
      </c>
    </row>
    <row r="44" spans="1:44" ht="12.75">
      <c r="A44" s="2" t="s">
        <v>56</v>
      </c>
      <c r="B44" s="28">
        <f t="shared" si="13"/>
        <v>0.7998124937500001</v>
      </c>
      <c r="C44" s="4"/>
      <c r="D44" s="4" t="s">
        <v>30</v>
      </c>
      <c r="E44" s="2">
        <v>9</v>
      </c>
      <c r="F44" s="2">
        <v>10</v>
      </c>
      <c r="G44" s="2">
        <v>5</v>
      </c>
      <c r="H44" s="2">
        <v>8.5</v>
      </c>
      <c r="I44" s="2">
        <v>7.5</v>
      </c>
      <c r="J44" s="2">
        <v>9</v>
      </c>
      <c r="K44" s="3">
        <v>5</v>
      </c>
      <c r="L44" s="2">
        <v>5</v>
      </c>
      <c r="M44" s="2">
        <v>6</v>
      </c>
      <c r="N44" s="2">
        <v>8</v>
      </c>
      <c r="O44" s="9">
        <v>0</v>
      </c>
      <c r="P44" s="2">
        <f t="shared" si="14"/>
        <v>0</v>
      </c>
      <c r="Q44" s="22">
        <f t="shared" si="15"/>
        <v>0.73</v>
      </c>
      <c r="U44" s="1">
        <v>110</v>
      </c>
      <c r="V44" s="20">
        <f t="shared" si="16"/>
        <v>0.6875</v>
      </c>
      <c r="W44" s="3">
        <v>68</v>
      </c>
      <c r="X44" s="3">
        <v>80</v>
      </c>
      <c r="Y44" s="3">
        <v>73</v>
      </c>
      <c r="Z44" s="1">
        <v>221</v>
      </c>
      <c r="AA44" s="20">
        <f t="shared" si="17"/>
        <v>0.9208333333333333</v>
      </c>
      <c r="AB44" s="20">
        <f t="shared" si="18"/>
        <v>0.8041666666666668</v>
      </c>
      <c r="AC44" s="20">
        <f t="shared" si="19"/>
        <v>0.8041666666666667</v>
      </c>
      <c r="AD44" s="1">
        <v>42</v>
      </c>
      <c r="AE44" s="20">
        <f t="shared" si="20"/>
        <v>0.4666666666666667</v>
      </c>
      <c r="AF44" s="22">
        <f t="shared" si="21"/>
        <v>0.6354166666666667</v>
      </c>
      <c r="AG44" s="21">
        <v>1</v>
      </c>
      <c r="AH44" s="29">
        <v>7</v>
      </c>
      <c r="AI44" s="2">
        <f t="shared" si="22"/>
        <v>4</v>
      </c>
      <c r="AJ44" s="31">
        <v>8.417499750000001</v>
      </c>
      <c r="AK44" s="31">
        <v>10.417499750000001</v>
      </c>
      <c r="AL44" s="31">
        <v>8.917499750000001</v>
      </c>
      <c r="AM44" s="31">
        <v>9.417499750000001</v>
      </c>
      <c r="AN44" s="31">
        <v>8.417499750000001</v>
      </c>
      <c r="AO44" s="23">
        <f t="shared" si="23"/>
        <v>0.9117499750000002</v>
      </c>
      <c r="AP44" s="35">
        <v>9.4375</v>
      </c>
      <c r="AQ44" s="22">
        <f t="shared" si="24"/>
        <v>0.94375</v>
      </c>
      <c r="AR44" s="28">
        <f t="shared" si="25"/>
        <v>0.7998124937500001</v>
      </c>
    </row>
    <row r="45" spans="1:44" ht="12.75">
      <c r="A45" s="2" t="s">
        <v>55</v>
      </c>
      <c r="B45" s="28">
        <f t="shared" si="13"/>
        <v>0.7970008333333334</v>
      </c>
      <c r="C45" s="4"/>
      <c r="D45" s="4" t="s">
        <v>32</v>
      </c>
      <c r="E45" s="2">
        <v>9</v>
      </c>
      <c r="F45" s="2">
        <v>9</v>
      </c>
      <c r="G45" s="2">
        <v>8</v>
      </c>
      <c r="H45" s="2">
        <v>9</v>
      </c>
      <c r="I45" s="2">
        <v>6</v>
      </c>
      <c r="J45" s="3">
        <v>9</v>
      </c>
      <c r="K45" s="3">
        <v>9.5</v>
      </c>
      <c r="L45" s="3">
        <v>7</v>
      </c>
      <c r="M45" s="3">
        <v>8</v>
      </c>
      <c r="N45" s="2">
        <v>8</v>
      </c>
      <c r="O45" s="2">
        <v>3</v>
      </c>
      <c r="P45" s="2">
        <f t="shared" si="14"/>
        <v>3</v>
      </c>
      <c r="Q45" s="22">
        <f t="shared" si="15"/>
        <v>0.825</v>
      </c>
      <c r="S45" s="2">
        <v>55</v>
      </c>
      <c r="T45" s="2">
        <v>55</v>
      </c>
      <c r="U45" s="1">
        <v>110</v>
      </c>
      <c r="V45" s="20">
        <f t="shared" si="16"/>
        <v>0.6875</v>
      </c>
      <c r="W45" s="3">
        <v>68</v>
      </c>
      <c r="X45" s="3">
        <v>80</v>
      </c>
      <c r="Y45" s="3">
        <v>80</v>
      </c>
      <c r="Z45" s="1">
        <v>228</v>
      </c>
      <c r="AA45" s="20">
        <f t="shared" si="17"/>
        <v>0.95</v>
      </c>
      <c r="AB45" s="20">
        <f t="shared" si="18"/>
        <v>0.81875</v>
      </c>
      <c r="AC45" s="20">
        <f t="shared" si="19"/>
        <v>0.81875</v>
      </c>
      <c r="AD45" s="1">
        <v>56</v>
      </c>
      <c r="AE45" s="20">
        <f t="shared" si="20"/>
        <v>0.6222222222222222</v>
      </c>
      <c r="AF45" s="22">
        <f t="shared" si="21"/>
        <v>0.7204861111111112</v>
      </c>
      <c r="AG45" s="21">
        <v>0</v>
      </c>
      <c r="AH45" s="10">
        <v>3</v>
      </c>
      <c r="AI45" s="2">
        <f t="shared" si="22"/>
        <v>0</v>
      </c>
      <c r="AJ45" s="14">
        <v>8.8542</v>
      </c>
      <c r="AK45" s="14">
        <v>9.8542</v>
      </c>
      <c r="AL45" s="14">
        <v>9.3542</v>
      </c>
      <c r="AM45" s="14">
        <v>8.3542</v>
      </c>
      <c r="AN45" s="14">
        <v>8.3542</v>
      </c>
      <c r="AO45" s="23">
        <f t="shared" si="23"/>
        <v>0.89542</v>
      </c>
      <c r="AP45" s="14">
        <v>7.5375</v>
      </c>
      <c r="AQ45" s="22">
        <f t="shared" si="24"/>
        <v>0.7537499999999999</v>
      </c>
      <c r="AR45" s="28">
        <f t="shared" si="25"/>
        <v>0.7970008333333334</v>
      </c>
    </row>
    <row r="46" spans="1:44" ht="12.75">
      <c r="A46" s="2" t="s">
        <v>55</v>
      </c>
      <c r="B46" s="28">
        <f t="shared" si="13"/>
        <v>0.7956979104166666</v>
      </c>
      <c r="C46" s="4"/>
      <c r="D46" s="4" t="s">
        <v>30</v>
      </c>
      <c r="E46" s="2">
        <v>10</v>
      </c>
      <c r="F46" s="2">
        <v>10</v>
      </c>
      <c r="G46" s="2">
        <v>6</v>
      </c>
      <c r="H46" s="2">
        <v>8.5</v>
      </c>
      <c r="I46" s="2">
        <v>7</v>
      </c>
      <c r="J46" s="2">
        <v>8</v>
      </c>
      <c r="K46" s="3">
        <v>10</v>
      </c>
      <c r="L46" s="2">
        <v>7</v>
      </c>
      <c r="M46" s="2">
        <v>8</v>
      </c>
      <c r="N46" s="2">
        <v>9.5</v>
      </c>
      <c r="O46" s="2">
        <v>5</v>
      </c>
      <c r="P46" s="2">
        <f t="shared" si="14"/>
        <v>5</v>
      </c>
      <c r="Q46" s="22">
        <f t="shared" si="15"/>
        <v>0.84</v>
      </c>
      <c r="U46" s="1">
        <v>85</v>
      </c>
      <c r="V46" s="20">
        <f t="shared" si="16"/>
        <v>0.53125</v>
      </c>
      <c r="W46" s="3">
        <v>80</v>
      </c>
      <c r="X46" s="3">
        <v>80</v>
      </c>
      <c r="Y46" s="3">
        <v>80</v>
      </c>
      <c r="Z46" s="1">
        <v>240</v>
      </c>
      <c r="AA46" s="20">
        <f t="shared" si="17"/>
        <v>1</v>
      </c>
      <c r="AB46" s="20">
        <f t="shared" si="18"/>
        <v>0.765625</v>
      </c>
      <c r="AC46" s="20">
        <f t="shared" si="19"/>
        <v>0.765625</v>
      </c>
      <c r="AD46" s="1">
        <v>43</v>
      </c>
      <c r="AE46" s="20">
        <f t="shared" si="20"/>
        <v>0.4777777777777778</v>
      </c>
      <c r="AF46" s="22">
        <f t="shared" si="21"/>
        <v>0.6217013888888889</v>
      </c>
      <c r="AG46" s="21">
        <v>1</v>
      </c>
      <c r="AH46" s="29">
        <v>0</v>
      </c>
      <c r="AI46" s="2">
        <f t="shared" si="22"/>
        <v>0</v>
      </c>
      <c r="AJ46" s="31">
        <v>8.417499750000001</v>
      </c>
      <c r="AK46" s="31">
        <v>9.417499750000001</v>
      </c>
      <c r="AL46" s="31">
        <v>9.417499750000001</v>
      </c>
      <c r="AM46" s="31">
        <v>9.417499750000001</v>
      </c>
      <c r="AN46" s="31">
        <v>9.417499750000001</v>
      </c>
      <c r="AO46" s="23">
        <f t="shared" si="23"/>
        <v>0.9217499750000002</v>
      </c>
      <c r="AP46" s="35">
        <v>7.9375</v>
      </c>
      <c r="AQ46" s="22">
        <f t="shared" si="24"/>
        <v>0.79375</v>
      </c>
      <c r="AR46" s="28">
        <f t="shared" si="25"/>
        <v>0.7956979104166666</v>
      </c>
    </row>
    <row r="47" spans="1:44" ht="12.75">
      <c r="A47" s="2" t="s">
        <v>55</v>
      </c>
      <c r="B47" s="28">
        <f t="shared" si="13"/>
        <v>0.7865104166666668</v>
      </c>
      <c r="C47" s="4"/>
      <c r="D47" s="4" t="s">
        <v>31</v>
      </c>
      <c r="E47" s="2">
        <v>9.5</v>
      </c>
      <c r="F47" s="2">
        <v>8</v>
      </c>
      <c r="G47" s="2">
        <v>7</v>
      </c>
      <c r="H47" s="2">
        <v>9</v>
      </c>
      <c r="I47" s="2">
        <v>9</v>
      </c>
      <c r="J47" s="3">
        <v>8</v>
      </c>
      <c r="K47" s="3">
        <v>7</v>
      </c>
      <c r="L47" s="2">
        <v>3</v>
      </c>
      <c r="M47" s="13">
        <v>0</v>
      </c>
      <c r="N47" s="2">
        <v>4</v>
      </c>
      <c r="O47" s="9">
        <v>0</v>
      </c>
      <c r="P47" s="2">
        <f t="shared" si="14"/>
        <v>0</v>
      </c>
      <c r="Q47" s="22">
        <f t="shared" si="15"/>
        <v>0.645</v>
      </c>
      <c r="R47" s="2">
        <v>75</v>
      </c>
      <c r="T47" s="2">
        <v>50</v>
      </c>
      <c r="U47" s="1">
        <v>125</v>
      </c>
      <c r="V47" s="20">
        <f t="shared" si="16"/>
        <v>0.78125</v>
      </c>
      <c r="W47" s="3">
        <v>70</v>
      </c>
      <c r="X47" s="3">
        <v>80</v>
      </c>
      <c r="Y47" s="3">
        <v>80</v>
      </c>
      <c r="Z47" s="1">
        <v>230</v>
      </c>
      <c r="AA47" s="20">
        <f t="shared" si="17"/>
        <v>0.9583333333333334</v>
      </c>
      <c r="AB47" s="20">
        <f t="shared" si="18"/>
        <v>0.8697916666666667</v>
      </c>
      <c r="AC47" s="20">
        <f t="shared" si="19"/>
        <v>0.8697916666666667</v>
      </c>
      <c r="AD47" s="1">
        <v>43</v>
      </c>
      <c r="AE47" s="20">
        <f t="shared" si="20"/>
        <v>0.4777777777777778</v>
      </c>
      <c r="AF47" s="22">
        <f t="shared" si="21"/>
        <v>0.6737847222222223</v>
      </c>
      <c r="AG47" s="21">
        <v>0</v>
      </c>
      <c r="AH47" s="10">
        <v>10</v>
      </c>
      <c r="AI47" s="2">
        <f t="shared" si="22"/>
        <v>7</v>
      </c>
      <c r="AJ47" s="11">
        <v>9.535</v>
      </c>
      <c r="AK47" s="11">
        <v>9.435</v>
      </c>
      <c r="AL47" s="11">
        <v>9.435</v>
      </c>
      <c r="AM47" s="11">
        <v>9.235</v>
      </c>
      <c r="AN47" s="11">
        <v>8.035</v>
      </c>
      <c r="AO47" s="23">
        <f t="shared" si="23"/>
        <v>0.9135</v>
      </c>
      <c r="AP47" s="11">
        <v>9.7375</v>
      </c>
      <c r="AQ47" s="22">
        <f t="shared" si="24"/>
        <v>0.9737500000000001</v>
      </c>
      <c r="AR47" s="28">
        <f t="shared" si="25"/>
        <v>0.7865104166666668</v>
      </c>
    </row>
    <row r="48" spans="1:44" ht="12.75">
      <c r="A48" s="2" t="s">
        <v>55</v>
      </c>
      <c r="B48" s="28">
        <f t="shared" si="13"/>
        <v>0.7835208366666666</v>
      </c>
      <c r="C48" s="4"/>
      <c r="D48" s="1" t="s">
        <v>33</v>
      </c>
      <c r="E48" s="2">
        <v>8</v>
      </c>
      <c r="F48" s="2">
        <v>9</v>
      </c>
      <c r="G48" s="2">
        <v>5</v>
      </c>
      <c r="H48" s="2">
        <v>8</v>
      </c>
      <c r="I48" s="2">
        <v>9.5</v>
      </c>
      <c r="J48" s="3">
        <v>9</v>
      </c>
      <c r="K48" s="3">
        <v>8</v>
      </c>
      <c r="L48" s="2">
        <v>8</v>
      </c>
      <c r="M48" s="2">
        <v>9</v>
      </c>
      <c r="N48" s="2">
        <v>8.5</v>
      </c>
      <c r="O48" s="2">
        <v>8</v>
      </c>
      <c r="P48" s="2">
        <f t="shared" si="14"/>
        <v>5</v>
      </c>
      <c r="Q48" s="22">
        <f t="shared" si="15"/>
        <v>0.85</v>
      </c>
      <c r="R48" s="2">
        <v>70</v>
      </c>
      <c r="T48" s="2">
        <v>30</v>
      </c>
      <c r="U48" s="1">
        <v>100</v>
      </c>
      <c r="V48" s="20">
        <f t="shared" si="16"/>
        <v>0.625</v>
      </c>
      <c r="W48" s="3">
        <v>70</v>
      </c>
      <c r="X48" s="3">
        <v>80</v>
      </c>
      <c r="Y48" s="3">
        <v>80</v>
      </c>
      <c r="Z48" s="1">
        <v>230</v>
      </c>
      <c r="AA48" s="20">
        <f t="shared" si="17"/>
        <v>0.9583333333333334</v>
      </c>
      <c r="AB48" s="20">
        <f t="shared" si="18"/>
        <v>0.7916666666666667</v>
      </c>
      <c r="AC48" s="20">
        <f t="shared" si="19"/>
        <v>0.7916666666666667</v>
      </c>
      <c r="AD48" s="1">
        <v>19</v>
      </c>
      <c r="AE48" s="20">
        <f t="shared" si="20"/>
        <v>0.2111111111111111</v>
      </c>
      <c r="AF48" s="22">
        <f t="shared" si="21"/>
        <v>0.5013888888888889</v>
      </c>
      <c r="AG48" s="21">
        <v>1</v>
      </c>
      <c r="AH48" s="10">
        <v>1</v>
      </c>
      <c r="AI48" s="2">
        <f t="shared" si="22"/>
        <v>0</v>
      </c>
      <c r="AJ48" s="33">
        <v>6.1941668</v>
      </c>
      <c r="AK48" s="33">
        <v>9.6941668</v>
      </c>
      <c r="AL48" s="33">
        <v>10.1941668</v>
      </c>
      <c r="AM48" s="33">
        <v>10.1941668</v>
      </c>
      <c r="AN48" s="33">
        <v>8.6941668</v>
      </c>
      <c r="AO48" s="23">
        <f t="shared" si="23"/>
        <v>0.8994166799999999</v>
      </c>
      <c r="AP48" s="33">
        <v>9.2875</v>
      </c>
      <c r="AQ48" s="22">
        <f t="shared" si="24"/>
        <v>0.92875</v>
      </c>
      <c r="AR48" s="28">
        <f t="shared" si="25"/>
        <v>0.7835208366666666</v>
      </c>
    </row>
    <row r="49" spans="1:44" ht="12.75">
      <c r="A49" s="2" t="s">
        <v>55</v>
      </c>
      <c r="B49" s="28">
        <f t="shared" si="13"/>
        <v>0.7788333366666667</v>
      </c>
      <c r="C49" s="4"/>
      <c r="D49" s="1" t="s">
        <v>33</v>
      </c>
      <c r="E49" s="2">
        <v>10</v>
      </c>
      <c r="F49" s="2">
        <v>9</v>
      </c>
      <c r="G49" s="2">
        <v>6</v>
      </c>
      <c r="H49" s="2">
        <v>8.5</v>
      </c>
      <c r="I49" s="2">
        <v>8.5</v>
      </c>
      <c r="J49" s="3">
        <v>9.5</v>
      </c>
      <c r="K49" s="3">
        <v>10</v>
      </c>
      <c r="L49" s="2">
        <v>7</v>
      </c>
      <c r="M49" s="2">
        <v>8</v>
      </c>
      <c r="N49" s="2">
        <v>8</v>
      </c>
      <c r="O49" s="2">
        <v>5</v>
      </c>
      <c r="P49" s="2">
        <f t="shared" si="14"/>
        <v>5</v>
      </c>
      <c r="Q49" s="22">
        <f t="shared" si="15"/>
        <v>0.845</v>
      </c>
      <c r="R49" s="2">
        <v>10</v>
      </c>
      <c r="S49" s="2">
        <v>10</v>
      </c>
      <c r="T49" s="2">
        <v>20</v>
      </c>
      <c r="U49" s="1">
        <v>30</v>
      </c>
      <c r="V49" s="20">
        <f t="shared" si="16"/>
        <v>0.1875</v>
      </c>
      <c r="W49" s="3">
        <v>80</v>
      </c>
      <c r="X49" s="3">
        <v>80</v>
      </c>
      <c r="Y49" s="3">
        <v>80</v>
      </c>
      <c r="Z49" s="1">
        <v>240</v>
      </c>
      <c r="AA49" s="20">
        <f t="shared" si="17"/>
        <v>1</v>
      </c>
      <c r="AB49" s="20">
        <f t="shared" si="18"/>
        <v>0.59375</v>
      </c>
      <c r="AC49" s="20">
        <f t="shared" si="19"/>
        <v>0.59375</v>
      </c>
      <c r="AD49" s="1">
        <v>37</v>
      </c>
      <c r="AE49" s="20">
        <f t="shared" si="20"/>
        <v>0.4111111111111111</v>
      </c>
      <c r="AF49" s="22">
        <f t="shared" si="21"/>
        <v>0.5024305555555555</v>
      </c>
      <c r="AG49" s="21">
        <v>1</v>
      </c>
      <c r="AH49" s="10">
        <v>1</v>
      </c>
      <c r="AI49" s="2">
        <f t="shared" si="22"/>
        <v>0</v>
      </c>
      <c r="AJ49" s="33">
        <v>7.6941668</v>
      </c>
      <c r="AK49" s="33">
        <v>10.1941668</v>
      </c>
      <c r="AL49" s="33">
        <v>10.1941668</v>
      </c>
      <c r="AM49" s="33">
        <v>6.9441668</v>
      </c>
      <c r="AN49" s="33">
        <v>8.1941668</v>
      </c>
      <c r="AO49" s="23">
        <f t="shared" si="23"/>
        <v>0.8644166799999999</v>
      </c>
      <c r="AP49" s="33">
        <v>9.5375</v>
      </c>
      <c r="AQ49" s="22">
        <f t="shared" si="24"/>
        <v>0.95375</v>
      </c>
      <c r="AR49" s="28">
        <f t="shared" si="25"/>
        <v>0.7788333366666667</v>
      </c>
    </row>
    <row r="50" spans="1:44" ht="12.75">
      <c r="A50" s="2" t="s">
        <v>55</v>
      </c>
      <c r="B50" s="28">
        <f t="shared" si="13"/>
        <v>0.7784270833333333</v>
      </c>
      <c r="C50" s="4"/>
      <c r="D50" s="4" t="s">
        <v>31</v>
      </c>
      <c r="E50" s="2">
        <v>10</v>
      </c>
      <c r="F50" s="2">
        <v>9</v>
      </c>
      <c r="G50" s="2">
        <v>9</v>
      </c>
      <c r="H50" s="2">
        <v>7.5</v>
      </c>
      <c r="I50" s="2">
        <v>9</v>
      </c>
      <c r="J50" s="2">
        <v>9</v>
      </c>
      <c r="K50" s="3">
        <v>9.5</v>
      </c>
      <c r="L50" s="3">
        <v>8</v>
      </c>
      <c r="M50" s="3">
        <v>8.5</v>
      </c>
      <c r="N50" s="2">
        <v>8</v>
      </c>
      <c r="O50" s="2">
        <v>6</v>
      </c>
      <c r="P50" s="2">
        <f t="shared" si="14"/>
        <v>6</v>
      </c>
      <c r="Q50" s="22">
        <f t="shared" si="15"/>
        <v>0.875</v>
      </c>
      <c r="R50" s="2">
        <v>75</v>
      </c>
      <c r="T50" s="2">
        <v>30</v>
      </c>
      <c r="U50" s="1">
        <v>105</v>
      </c>
      <c r="V50" s="20">
        <f t="shared" si="16"/>
        <v>0.65625</v>
      </c>
      <c r="W50" s="3">
        <v>80</v>
      </c>
      <c r="X50" s="3">
        <v>80</v>
      </c>
      <c r="Y50" s="3">
        <v>80</v>
      </c>
      <c r="Z50" s="1">
        <v>240</v>
      </c>
      <c r="AA50" s="20">
        <f t="shared" si="17"/>
        <v>1</v>
      </c>
      <c r="AB50" s="20">
        <f t="shared" si="18"/>
        <v>0.828125</v>
      </c>
      <c r="AC50" s="20">
        <f t="shared" si="19"/>
        <v>0.828125</v>
      </c>
      <c r="AD50" s="1">
        <v>38</v>
      </c>
      <c r="AE50" s="20">
        <f t="shared" si="20"/>
        <v>0.4222222222222222</v>
      </c>
      <c r="AF50" s="22">
        <f t="shared" si="21"/>
        <v>0.6251736111111111</v>
      </c>
      <c r="AG50" s="21">
        <v>1</v>
      </c>
      <c r="AH50" s="10">
        <v>2</v>
      </c>
      <c r="AI50" s="2">
        <f t="shared" si="22"/>
        <v>0</v>
      </c>
      <c r="AJ50" s="32">
        <v>9.335</v>
      </c>
      <c r="AK50" s="32">
        <v>9.535</v>
      </c>
      <c r="AL50" s="32">
        <v>9.235</v>
      </c>
      <c r="AM50" s="32">
        <v>9.335</v>
      </c>
      <c r="AN50" s="32">
        <v>8.035</v>
      </c>
      <c r="AO50" s="23">
        <f t="shared" si="23"/>
        <v>0.9094999999999999</v>
      </c>
      <c r="AP50" s="32">
        <v>6.7375</v>
      </c>
      <c r="AQ50" s="22">
        <f t="shared" si="24"/>
        <v>0.67375</v>
      </c>
      <c r="AR50" s="28">
        <f t="shared" si="25"/>
        <v>0.7784270833333333</v>
      </c>
    </row>
    <row r="51" spans="1:44" ht="12.75">
      <c r="A51" s="2" t="s">
        <v>55</v>
      </c>
      <c r="B51" s="28">
        <f t="shared" si="13"/>
        <v>0.7750008333333334</v>
      </c>
      <c r="C51" s="4"/>
      <c r="D51" s="4" t="s">
        <v>32</v>
      </c>
      <c r="E51" s="2">
        <v>8</v>
      </c>
      <c r="F51" s="2">
        <v>9</v>
      </c>
      <c r="G51" s="2">
        <v>9</v>
      </c>
      <c r="H51" s="2">
        <v>8.7</v>
      </c>
      <c r="I51" s="2">
        <v>8.5</v>
      </c>
      <c r="J51" s="3">
        <v>9</v>
      </c>
      <c r="K51" s="3">
        <v>10</v>
      </c>
      <c r="L51" s="3">
        <v>6</v>
      </c>
      <c r="M51" s="3">
        <v>7</v>
      </c>
      <c r="N51" s="2">
        <v>6.5</v>
      </c>
      <c r="O51" s="2">
        <v>6</v>
      </c>
      <c r="P51" s="2">
        <f t="shared" si="14"/>
        <v>6</v>
      </c>
      <c r="Q51" s="22">
        <f t="shared" si="15"/>
        <v>0.8170000000000001</v>
      </c>
      <c r="R51" s="2">
        <v>10</v>
      </c>
      <c r="S51" s="2">
        <v>10</v>
      </c>
      <c r="T51" s="2">
        <v>40</v>
      </c>
      <c r="U51" s="1">
        <v>50</v>
      </c>
      <c r="V51" s="20">
        <f t="shared" si="16"/>
        <v>0.3125</v>
      </c>
      <c r="W51" s="3">
        <v>78</v>
      </c>
      <c r="X51" s="3">
        <v>80</v>
      </c>
      <c r="Y51" s="3">
        <v>80</v>
      </c>
      <c r="Z51" s="1">
        <v>238</v>
      </c>
      <c r="AA51" s="20">
        <f t="shared" si="17"/>
        <v>0.9916666666666667</v>
      </c>
      <c r="AB51" s="20">
        <f t="shared" si="18"/>
        <v>0.6520833333333333</v>
      </c>
      <c r="AC51" s="20">
        <f t="shared" si="19"/>
        <v>0.6520833333333333</v>
      </c>
      <c r="AD51" s="1">
        <v>44</v>
      </c>
      <c r="AE51" s="20">
        <f t="shared" si="20"/>
        <v>0.4888888888888889</v>
      </c>
      <c r="AF51" s="22">
        <f t="shared" si="21"/>
        <v>0.5704861111111111</v>
      </c>
      <c r="AG51" s="21">
        <v>1</v>
      </c>
      <c r="AH51" s="10">
        <v>1</v>
      </c>
      <c r="AI51" s="2">
        <f t="shared" si="22"/>
        <v>0</v>
      </c>
      <c r="AJ51" s="19">
        <v>8.8542</v>
      </c>
      <c r="AK51" s="19">
        <v>8.3542</v>
      </c>
      <c r="AL51" s="19">
        <v>9.8542</v>
      </c>
      <c r="AM51" s="19">
        <v>9.3542</v>
      </c>
      <c r="AN51" s="19">
        <v>9.3542</v>
      </c>
      <c r="AO51" s="23">
        <f t="shared" si="23"/>
        <v>0.9154199999999999</v>
      </c>
      <c r="AP51" s="19">
        <v>8.0375</v>
      </c>
      <c r="AQ51" s="22">
        <f t="shared" si="24"/>
        <v>0.80375</v>
      </c>
      <c r="AR51" s="28">
        <f t="shared" si="25"/>
        <v>0.7750008333333334</v>
      </c>
    </row>
    <row r="52" spans="1:44" ht="12.75">
      <c r="A52" s="2" t="s">
        <v>55</v>
      </c>
      <c r="B52" s="28">
        <f t="shared" si="13"/>
        <v>0.7736145770833334</v>
      </c>
      <c r="C52" s="4"/>
      <c r="D52" s="4" t="s">
        <v>30</v>
      </c>
      <c r="E52" s="2">
        <v>8</v>
      </c>
      <c r="F52" s="2">
        <v>9.5</v>
      </c>
      <c r="G52" s="2">
        <v>5</v>
      </c>
      <c r="H52" s="2">
        <v>9</v>
      </c>
      <c r="I52" s="2">
        <v>7.5</v>
      </c>
      <c r="J52" s="2">
        <v>8.5</v>
      </c>
      <c r="K52" s="3">
        <v>10</v>
      </c>
      <c r="L52" s="2">
        <v>6</v>
      </c>
      <c r="M52" s="2">
        <v>10</v>
      </c>
      <c r="N52" s="2">
        <v>9.5</v>
      </c>
      <c r="O52" s="2">
        <v>4</v>
      </c>
      <c r="P52" s="2">
        <f t="shared" si="14"/>
        <v>4</v>
      </c>
      <c r="Q52" s="22">
        <f t="shared" si="15"/>
        <v>0.83</v>
      </c>
      <c r="U52" s="1">
        <v>25</v>
      </c>
      <c r="V52" s="20">
        <f t="shared" si="16"/>
        <v>0.15625</v>
      </c>
      <c r="W52" s="3">
        <v>78</v>
      </c>
      <c r="X52" s="3">
        <v>80</v>
      </c>
      <c r="Y52" s="3">
        <v>80</v>
      </c>
      <c r="Z52" s="1">
        <v>238</v>
      </c>
      <c r="AA52" s="20">
        <f t="shared" si="17"/>
        <v>0.9916666666666667</v>
      </c>
      <c r="AB52" s="20">
        <f t="shared" si="18"/>
        <v>0.5739583333333333</v>
      </c>
      <c r="AC52" s="20">
        <f t="shared" si="19"/>
        <v>0.5739583333333333</v>
      </c>
      <c r="AD52" s="1">
        <v>39.5</v>
      </c>
      <c r="AE52" s="20">
        <f t="shared" si="20"/>
        <v>0.4388888888888889</v>
      </c>
      <c r="AF52" s="22">
        <f t="shared" si="21"/>
        <v>0.5064236111111111</v>
      </c>
      <c r="AG52" s="21">
        <v>1</v>
      </c>
      <c r="AH52" s="29">
        <v>0</v>
      </c>
      <c r="AI52" s="2">
        <f t="shared" si="22"/>
        <v>0</v>
      </c>
      <c r="AJ52" s="8">
        <v>7.417499750000001</v>
      </c>
      <c r="AK52" s="8">
        <v>10.417499750000001</v>
      </c>
      <c r="AL52" s="8">
        <v>8.917499750000001</v>
      </c>
      <c r="AM52" s="8">
        <v>7.417499750000001</v>
      </c>
      <c r="AN52" s="8">
        <v>8.917499750000001</v>
      </c>
      <c r="AO52" s="23">
        <f t="shared" si="23"/>
        <v>0.8617499750000002</v>
      </c>
      <c r="AP52" s="1">
        <v>9.4375</v>
      </c>
      <c r="AQ52" s="22">
        <f t="shared" si="24"/>
        <v>0.94375</v>
      </c>
      <c r="AR52" s="28">
        <f t="shared" si="25"/>
        <v>0.7736145770833334</v>
      </c>
    </row>
    <row r="53" spans="1:44" ht="12.75">
      <c r="A53" s="2" t="s">
        <v>55</v>
      </c>
      <c r="B53" s="28">
        <f t="shared" si="13"/>
        <v>0.7727300000000001</v>
      </c>
      <c r="C53" s="4"/>
      <c r="D53" s="4" t="s">
        <v>32</v>
      </c>
      <c r="E53" s="2">
        <v>9</v>
      </c>
      <c r="F53" s="2">
        <v>8.5</v>
      </c>
      <c r="G53" s="2">
        <v>9</v>
      </c>
      <c r="H53" s="2">
        <v>10</v>
      </c>
      <c r="I53" s="2">
        <v>9</v>
      </c>
      <c r="J53" s="3">
        <v>10</v>
      </c>
      <c r="K53" s="3">
        <v>9</v>
      </c>
      <c r="L53" s="3">
        <v>6</v>
      </c>
      <c r="M53" s="3">
        <v>7</v>
      </c>
      <c r="N53" s="2">
        <v>7.5</v>
      </c>
      <c r="O53" s="2">
        <v>9.5</v>
      </c>
      <c r="P53" s="2">
        <f t="shared" si="14"/>
        <v>6</v>
      </c>
      <c r="Q53" s="22">
        <f t="shared" si="15"/>
        <v>0.885</v>
      </c>
      <c r="R53" s="2">
        <v>30</v>
      </c>
      <c r="S53" s="2">
        <v>40</v>
      </c>
      <c r="T53" s="2">
        <v>40</v>
      </c>
      <c r="U53" s="1">
        <v>80</v>
      </c>
      <c r="V53" s="20">
        <f t="shared" si="16"/>
        <v>0.5</v>
      </c>
      <c r="W53" s="3">
        <v>78</v>
      </c>
      <c r="X53" s="3">
        <v>80</v>
      </c>
      <c r="Y53" s="3">
        <v>80</v>
      </c>
      <c r="Z53" s="1">
        <v>238</v>
      </c>
      <c r="AA53" s="20">
        <f t="shared" si="17"/>
        <v>0.9916666666666667</v>
      </c>
      <c r="AB53" s="20">
        <f t="shared" si="18"/>
        <v>0.7458333333333333</v>
      </c>
      <c r="AC53" s="20">
        <f t="shared" si="19"/>
        <v>0.7458333333333333</v>
      </c>
      <c r="AD53" s="1">
        <v>27</v>
      </c>
      <c r="AE53" s="20">
        <f t="shared" si="20"/>
        <v>0.3</v>
      </c>
      <c r="AF53" s="22">
        <f t="shared" si="21"/>
        <v>0.5229166666666667</v>
      </c>
      <c r="AG53" s="21">
        <v>1</v>
      </c>
      <c r="AH53" s="10">
        <v>2</v>
      </c>
      <c r="AI53" s="2">
        <f t="shared" si="22"/>
        <v>0</v>
      </c>
      <c r="AJ53" s="19">
        <v>8.3542</v>
      </c>
      <c r="AK53" s="19">
        <v>8.8542</v>
      </c>
      <c r="AL53" s="19">
        <v>9.3542</v>
      </c>
      <c r="AM53" s="19">
        <v>8.8542</v>
      </c>
      <c r="AN53" s="19">
        <v>9.3542</v>
      </c>
      <c r="AO53" s="23">
        <f t="shared" si="23"/>
        <v>0.89542</v>
      </c>
      <c r="AP53" s="19">
        <v>8.0375</v>
      </c>
      <c r="AQ53" s="22">
        <f t="shared" si="24"/>
        <v>0.80375</v>
      </c>
      <c r="AR53" s="28">
        <f t="shared" si="25"/>
        <v>0.7727300000000001</v>
      </c>
    </row>
    <row r="54" spans="1:44" ht="12.75">
      <c r="A54" s="2" t="s">
        <v>55</v>
      </c>
      <c r="B54" s="28">
        <f t="shared" si="13"/>
        <v>0.7693966666666667</v>
      </c>
      <c r="C54" s="4"/>
      <c r="D54" s="4" t="s">
        <v>32</v>
      </c>
      <c r="E54" s="2">
        <v>9</v>
      </c>
      <c r="F54" s="2">
        <v>8.5</v>
      </c>
      <c r="G54" s="2">
        <v>9.5</v>
      </c>
      <c r="H54" s="2">
        <v>9</v>
      </c>
      <c r="I54" s="2">
        <v>7.5</v>
      </c>
      <c r="J54" s="3">
        <v>9.5</v>
      </c>
      <c r="K54" s="3">
        <v>6</v>
      </c>
      <c r="L54" s="3">
        <v>6</v>
      </c>
      <c r="M54" s="3">
        <v>7</v>
      </c>
      <c r="N54" s="9">
        <v>0</v>
      </c>
      <c r="O54" s="2">
        <v>9</v>
      </c>
      <c r="P54" s="2">
        <f t="shared" si="14"/>
        <v>0</v>
      </c>
      <c r="Q54" s="22">
        <f t="shared" si="15"/>
        <v>0.81</v>
      </c>
      <c r="S54" s="2">
        <v>80</v>
      </c>
      <c r="T54" s="2">
        <v>30</v>
      </c>
      <c r="U54" s="1">
        <v>110</v>
      </c>
      <c r="V54" s="20">
        <f t="shared" si="16"/>
        <v>0.6875</v>
      </c>
      <c r="Z54" s="18">
        <v>0</v>
      </c>
      <c r="AA54" s="18">
        <f t="shared" si="17"/>
        <v>0</v>
      </c>
      <c r="AB54" s="20">
        <f t="shared" si="18"/>
        <v>0.34375</v>
      </c>
      <c r="AC54" s="20">
        <f t="shared" si="19"/>
        <v>0.6875</v>
      </c>
      <c r="AD54" s="1">
        <v>49</v>
      </c>
      <c r="AE54" s="20">
        <f t="shared" si="20"/>
        <v>0.5444444444444444</v>
      </c>
      <c r="AF54" s="22">
        <f t="shared" si="21"/>
        <v>0.6159722222222221</v>
      </c>
      <c r="AG54" s="21">
        <v>0</v>
      </c>
      <c r="AH54" s="10">
        <v>2</v>
      </c>
      <c r="AI54" s="2">
        <f t="shared" si="22"/>
        <v>0</v>
      </c>
      <c r="AJ54" s="19">
        <v>9.3542</v>
      </c>
      <c r="AK54" s="19">
        <v>9.3542</v>
      </c>
      <c r="AL54" s="19">
        <v>9.3542</v>
      </c>
      <c r="AM54" s="19">
        <v>8.8542</v>
      </c>
      <c r="AN54" s="19">
        <v>9.3542</v>
      </c>
      <c r="AO54" s="23">
        <f t="shared" si="23"/>
        <v>0.9254200000000001</v>
      </c>
      <c r="AP54" s="19">
        <v>7.5375</v>
      </c>
      <c r="AQ54" s="22">
        <f t="shared" si="24"/>
        <v>0.7537499999999999</v>
      </c>
      <c r="AR54" s="28">
        <f t="shared" si="25"/>
        <v>0.7693966666666667</v>
      </c>
    </row>
    <row r="55" spans="1:44" ht="12.75">
      <c r="A55" s="2" t="s">
        <v>55</v>
      </c>
      <c r="B55" s="28">
        <f t="shared" si="13"/>
        <v>0.7616770833333333</v>
      </c>
      <c r="C55" s="4"/>
      <c r="D55" s="4" t="s">
        <v>31</v>
      </c>
      <c r="E55" s="2">
        <v>9</v>
      </c>
      <c r="F55" s="2">
        <v>8</v>
      </c>
      <c r="G55" s="2">
        <v>6.5</v>
      </c>
      <c r="H55" s="2">
        <v>9</v>
      </c>
      <c r="I55" s="2">
        <v>7.5</v>
      </c>
      <c r="J55" s="2">
        <v>9</v>
      </c>
      <c r="K55" s="3">
        <v>4</v>
      </c>
      <c r="L55" s="3">
        <v>6</v>
      </c>
      <c r="M55" s="3">
        <v>8</v>
      </c>
      <c r="N55" s="2">
        <v>8</v>
      </c>
      <c r="O55" s="2">
        <v>3</v>
      </c>
      <c r="P55" s="2">
        <f t="shared" si="14"/>
        <v>3</v>
      </c>
      <c r="Q55" s="22">
        <f t="shared" si="15"/>
        <v>0.75</v>
      </c>
      <c r="R55" s="2">
        <v>20</v>
      </c>
      <c r="S55" s="2">
        <v>45</v>
      </c>
      <c r="T55" s="2">
        <v>20</v>
      </c>
      <c r="U55" s="1">
        <v>65</v>
      </c>
      <c r="V55" s="20">
        <f t="shared" si="16"/>
        <v>0.40625</v>
      </c>
      <c r="W55" s="3">
        <v>68</v>
      </c>
      <c r="X55" s="3">
        <v>80</v>
      </c>
      <c r="Y55" s="3">
        <v>80</v>
      </c>
      <c r="Z55" s="1">
        <v>228</v>
      </c>
      <c r="AA55" s="20">
        <f t="shared" si="17"/>
        <v>0.95</v>
      </c>
      <c r="AB55" s="20">
        <f t="shared" si="18"/>
        <v>0.678125</v>
      </c>
      <c r="AC55" s="20">
        <f t="shared" si="19"/>
        <v>0.678125</v>
      </c>
      <c r="AD55" s="1">
        <v>26</v>
      </c>
      <c r="AE55" s="20">
        <f t="shared" si="20"/>
        <v>0.28888888888888886</v>
      </c>
      <c r="AF55" s="22">
        <f t="shared" si="21"/>
        <v>0.4835069444444444</v>
      </c>
      <c r="AG55" s="21">
        <v>1</v>
      </c>
      <c r="AH55" s="10">
        <v>0</v>
      </c>
      <c r="AI55" s="2">
        <f t="shared" si="22"/>
        <v>0</v>
      </c>
      <c r="AJ55" s="32">
        <v>9.535</v>
      </c>
      <c r="AK55" s="32">
        <v>9.535</v>
      </c>
      <c r="AL55" s="32">
        <v>9.235</v>
      </c>
      <c r="AM55" s="32">
        <v>8.535</v>
      </c>
      <c r="AN55" s="32">
        <v>8.035</v>
      </c>
      <c r="AO55" s="23">
        <f t="shared" si="23"/>
        <v>0.8975</v>
      </c>
      <c r="AP55" s="32">
        <v>9.7375</v>
      </c>
      <c r="AQ55" s="22">
        <f t="shared" si="24"/>
        <v>0.9737500000000001</v>
      </c>
      <c r="AR55" s="28">
        <f t="shared" si="25"/>
        <v>0.7616770833333333</v>
      </c>
    </row>
    <row r="56" spans="1:44" ht="12.75">
      <c r="A56" s="2" t="s">
        <v>55</v>
      </c>
      <c r="B56" s="28">
        <f t="shared" si="13"/>
        <v>0.7580104166666668</v>
      </c>
      <c r="C56" s="4"/>
      <c r="D56" s="4" t="s">
        <v>31</v>
      </c>
      <c r="E56" s="2">
        <v>9</v>
      </c>
      <c r="F56" s="2">
        <v>8.5</v>
      </c>
      <c r="G56" s="2">
        <v>6.5</v>
      </c>
      <c r="H56" s="2">
        <v>8</v>
      </c>
      <c r="I56" s="2">
        <v>7</v>
      </c>
      <c r="J56" s="2">
        <v>9.5</v>
      </c>
      <c r="K56" s="3">
        <v>8</v>
      </c>
      <c r="L56" s="2">
        <v>3</v>
      </c>
      <c r="M56" s="2">
        <v>5</v>
      </c>
      <c r="N56" s="9">
        <v>0</v>
      </c>
      <c r="O56" s="2">
        <v>2</v>
      </c>
      <c r="P56" s="2">
        <f t="shared" si="14"/>
        <v>0</v>
      </c>
      <c r="Q56" s="22">
        <f t="shared" si="15"/>
        <v>0.665</v>
      </c>
      <c r="R56" s="2">
        <v>40</v>
      </c>
      <c r="S56" s="2">
        <v>30</v>
      </c>
      <c r="T56" s="2">
        <v>75</v>
      </c>
      <c r="U56" s="1">
        <v>105</v>
      </c>
      <c r="V56" s="20">
        <f t="shared" si="16"/>
        <v>0.65625</v>
      </c>
      <c r="W56" s="3">
        <v>20</v>
      </c>
      <c r="X56" s="3">
        <v>80</v>
      </c>
      <c r="Y56" s="3">
        <v>80</v>
      </c>
      <c r="Z56" s="1">
        <v>180</v>
      </c>
      <c r="AA56" s="20">
        <f t="shared" si="17"/>
        <v>0.75</v>
      </c>
      <c r="AB56" s="20">
        <f t="shared" si="18"/>
        <v>0.703125</v>
      </c>
      <c r="AC56" s="20">
        <f t="shared" si="19"/>
        <v>0.703125</v>
      </c>
      <c r="AD56" s="1">
        <v>31</v>
      </c>
      <c r="AE56" s="20">
        <f t="shared" si="20"/>
        <v>0.34444444444444444</v>
      </c>
      <c r="AF56" s="22">
        <f t="shared" si="21"/>
        <v>0.5237847222222223</v>
      </c>
      <c r="AG56" s="21">
        <v>1</v>
      </c>
      <c r="AH56" s="10">
        <v>1</v>
      </c>
      <c r="AI56" s="2">
        <f t="shared" si="22"/>
        <v>0</v>
      </c>
      <c r="AJ56" s="32">
        <v>9.035</v>
      </c>
      <c r="AK56" s="32">
        <v>9.535</v>
      </c>
      <c r="AL56" s="32">
        <v>9.435</v>
      </c>
      <c r="AM56" s="32">
        <v>8.535</v>
      </c>
      <c r="AN56" s="32">
        <v>9.435</v>
      </c>
      <c r="AO56" s="23">
        <f t="shared" si="23"/>
        <v>0.9195000000000002</v>
      </c>
      <c r="AP56" s="32">
        <v>9.7375</v>
      </c>
      <c r="AQ56" s="22">
        <f t="shared" si="24"/>
        <v>0.9737500000000001</v>
      </c>
      <c r="AR56" s="28">
        <f t="shared" si="25"/>
        <v>0.7580104166666668</v>
      </c>
    </row>
    <row r="57" spans="1:44" ht="12.75">
      <c r="A57" s="2" t="s">
        <v>55</v>
      </c>
      <c r="B57" s="28">
        <f t="shared" si="13"/>
        <v>0.7575000000000001</v>
      </c>
      <c r="C57" s="4"/>
      <c r="D57" s="4" t="s">
        <v>31</v>
      </c>
      <c r="E57" s="2">
        <v>9</v>
      </c>
      <c r="F57" s="2">
        <v>9</v>
      </c>
      <c r="G57" s="2">
        <v>7</v>
      </c>
      <c r="H57" s="2">
        <v>8.5</v>
      </c>
      <c r="I57" s="2">
        <v>6</v>
      </c>
      <c r="J57" s="2">
        <v>9</v>
      </c>
      <c r="K57" s="3">
        <v>9</v>
      </c>
      <c r="L57" s="3">
        <v>6</v>
      </c>
      <c r="M57" s="3">
        <v>8</v>
      </c>
      <c r="N57" s="2">
        <v>8.5</v>
      </c>
      <c r="O57" s="2">
        <v>6</v>
      </c>
      <c r="P57" s="2">
        <f t="shared" si="14"/>
        <v>6</v>
      </c>
      <c r="Q57" s="22">
        <f t="shared" si="15"/>
        <v>0.8</v>
      </c>
      <c r="R57" s="2">
        <v>5</v>
      </c>
      <c r="S57" s="2">
        <v>10</v>
      </c>
      <c r="T57" s="2">
        <v>20</v>
      </c>
      <c r="U57" s="1">
        <v>30</v>
      </c>
      <c r="V57" s="20">
        <f t="shared" si="16"/>
        <v>0.1875</v>
      </c>
      <c r="W57" s="3">
        <v>65</v>
      </c>
      <c r="X57" s="3">
        <v>80</v>
      </c>
      <c r="Y57" s="3">
        <v>80</v>
      </c>
      <c r="Z57" s="1">
        <v>225</v>
      </c>
      <c r="AA57" s="20">
        <f t="shared" si="17"/>
        <v>0.9375</v>
      </c>
      <c r="AB57" s="20">
        <f t="shared" si="18"/>
        <v>0.5625</v>
      </c>
      <c r="AC57" s="20">
        <f t="shared" si="19"/>
        <v>0.5625</v>
      </c>
      <c r="AD57" s="1">
        <v>27</v>
      </c>
      <c r="AE57" s="20">
        <f t="shared" si="20"/>
        <v>0.3</v>
      </c>
      <c r="AF57" s="22">
        <f t="shared" si="21"/>
        <v>0.43125</v>
      </c>
      <c r="AG57" s="21">
        <v>1</v>
      </c>
      <c r="AH57" s="10">
        <v>0</v>
      </c>
      <c r="AI57" s="2">
        <f t="shared" si="22"/>
        <v>0</v>
      </c>
      <c r="AJ57" s="32">
        <v>9.335</v>
      </c>
      <c r="AK57" s="32">
        <v>9.535</v>
      </c>
      <c r="AL57" s="32">
        <v>9.235</v>
      </c>
      <c r="AM57" s="32">
        <v>8.535</v>
      </c>
      <c r="AN57" s="32">
        <v>8.035</v>
      </c>
      <c r="AO57" s="23">
        <f t="shared" si="23"/>
        <v>0.8934999999999998</v>
      </c>
      <c r="AP57" s="32">
        <v>9.7375</v>
      </c>
      <c r="AQ57" s="22">
        <f t="shared" si="24"/>
        <v>0.9737500000000001</v>
      </c>
      <c r="AR57" s="28">
        <f t="shared" si="25"/>
        <v>0.7575000000000001</v>
      </c>
    </row>
    <row r="58" spans="1:44" ht="12.75">
      <c r="A58" s="2" t="s">
        <v>55</v>
      </c>
      <c r="B58" s="28">
        <f t="shared" si="13"/>
        <v>0.7540833333333332</v>
      </c>
      <c r="C58" s="4"/>
      <c r="D58" s="4" t="s">
        <v>31</v>
      </c>
      <c r="E58" s="2">
        <v>7.7</v>
      </c>
      <c r="F58" s="2">
        <v>8</v>
      </c>
      <c r="G58" s="2">
        <v>7</v>
      </c>
      <c r="H58" s="2">
        <v>8</v>
      </c>
      <c r="I58" s="3">
        <v>7.5</v>
      </c>
      <c r="J58" s="2">
        <v>10</v>
      </c>
      <c r="K58" s="3">
        <v>6</v>
      </c>
      <c r="L58" s="3">
        <v>6</v>
      </c>
      <c r="M58" s="3">
        <v>6.5</v>
      </c>
      <c r="N58" s="2">
        <v>8</v>
      </c>
      <c r="O58" s="2">
        <v>4</v>
      </c>
      <c r="P58" s="2">
        <f t="shared" si="14"/>
        <v>4</v>
      </c>
      <c r="Q58" s="22">
        <f t="shared" si="15"/>
        <v>0.747</v>
      </c>
      <c r="S58" s="2">
        <v>80</v>
      </c>
      <c r="T58" s="2">
        <v>50</v>
      </c>
      <c r="U58" s="1">
        <v>130</v>
      </c>
      <c r="V58" s="20">
        <f t="shared" si="16"/>
        <v>0.8125</v>
      </c>
      <c r="W58" s="3">
        <v>0</v>
      </c>
      <c r="X58" s="3">
        <v>80</v>
      </c>
      <c r="Y58" s="3">
        <v>20</v>
      </c>
      <c r="Z58" s="1">
        <v>100</v>
      </c>
      <c r="AA58" s="20">
        <f t="shared" si="17"/>
        <v>0.4166666666666667</v>
      </c>
      <c r="AB58" s="20">
        <f t="shared" si="18"/>
        <v>0.6145833333333334</v>
      </c>
      <c r="AC58" s="20">
        <f t="shared" si="19"/>
        <v>0.8125</v>
      </c>
      <c r="AD58" s="1">
        <v>32</v>
      </c>
      <c r="AE58" s="20">
        <f t="shared" si="20"/>
        <v>0.35555555555555557</v>
      </c>
      <c r="AF58" s="22">
        <f t="shared" si="21"/>
        <v>0.5840277777777778</v>
      </c>
      <c r="AG58" s="21">
        <v>1</v>
      </c>
      <c r="AH58" s="10">
        <v>2</v>
      </c>
      <c r="AI58" s="2">
        <f t="shared" si="22"/>
        <v>0</v>
      </c>
      <c r="AJ58" s="32">
        <v>9.535</v>
      </c>
      <c r="AK58" s="32">
        <v>9.535</v>
      </c>
      <c r="AL58" s="32">
        <v>9.535</v>
      </c>
      <c r="AM58" s="32">
        <v>8.835</v>
      </c>
      <c r="AN58" s="32">
        <v>8.035</v>
      </c>
      <c r="AO58" s="23">
        <f t="shared" si="23"/>
        <v>0.9094999999999999</v>
      </c>
      <c r="AP58" s="32">
        <v>7.7375</v>
      </c>
      <c r="AQ58" s="22">
        <f t="shared" si="24"/>
        <v>0.7737499999999999</v>
      </c>
      <c r="AR58" s="28">
        <f t="shared" si="25"/>
        <v>0.7540833333333332</v>
      </c>
    </row>
    <row r="59" spans="1:44" ht="12.75">
      <c r="A59" s="2" t="s">
        <v>55</v>
      </c>
      <c r="B59" s="28">
        <f t="shared" si="13"/>
        <v>0.7483541604166668</v>
      </c>
      <c r="C59" s="4"/>
      <c r="D59" s="4" t="s">
        <v>30</v>
      </c>
      <c r="E59" s="2">
        <v>9.5</v>
      </c>
      <c r="F59" s="2">
        <v>10</v>
      </c>
      <c r="G59" s="2">
        <v>9.5</v>
      </c>
      <c r="H59" s="2">
        <v>8.5</v>
      </c>
      <c r="I59" s="2">
        <v>7</v>
      </c>
      <c r="J59" s="2">
        <v>9</v>
      </c>
      <c r="K59" s="3">
        <v>10</v>
      </c>
      <c r="L59" s="2">
        <v>7</v>
      </c>
      <c r="M59" s="2">
        <v>7</v>
      </c>
      <c r="N59" s="2">
        <v>6.5</v>
      </c>
      <c r="O59" s="2">
        <v>7</v>
      </c>
      <c r="P59" s="2">
        <f t="shared" si="14"/>
        <v>6.5</v>
      </c>
      <c r="Q59" s="22">
        <f t="shared" si="15"/>
        <v>0.845</v>
      </c>
      <c r="U59" s="1">
        <v>20</v>
      </c>
      <c r="V59" s="20">
        <f t="shared" si="16"/>
        <v>0.125</v>
      </c>
      <c r="W59" s="3">
        <v>70</v>
      </c>
      <c r="X59" s="3">
        <v>80</v>
      </c>
      <c r="Y59" s="3">
        <v>80</v>
      </c>
      <c r="Z59" s="1">
        <v>230</v>
      </c>
      <c r="AA59" s="20">
        <f t="shared" si="17"/>
        <v>0.9583333333333334</v>
      </c>
      <c r="AB59" s="20">
        <f t="shared" si="18"/>
        <v>0.5416666666666667</v>
      </c>
      <c r="AC59" s="20">
        <f t="shared" si="19"/>
        <v>0.5416666666666667</v>
      </c>
      <c r="AD59" s="1">
        <v>31</v>
      </c>
      <c r="AE59" s="20">
        <f t="shared" si="20"/>
        <v>0.34444444444444444</v>
      </c>
      <c r="AF59" s="22">
        <f t="shared" si="21"/>
        <v>0.4430555555555556</v>
      </c>
      <c r="AG59" s="21">
        <v>1</v>
      </c>
      <c r="AH59" s="29">
        <v>0</v>
      </c>
      <c r="AI59" s="2">
        <f t="shared" si="22"/>
        <v>0</v>
      </c>
      <c r="AJ59" s="8">
        <v>9.417499750000001</v>
      </c>
      <c r="AK59" s="8">
        <v>9.417499750000001</v>
      </c>
      <c r="AL59" s="8">
        <v>9.417499750000001</v>
      </c>
      <c r="AM59" s="8">
        <v>9.417499750000001</v>
      </c>
      <c r="AN59" s="8">
        <v>9.417499750000001</v>
      </c>
      <c r="AO59" s="23">
        <f t="shared" si="23"/>
        <v>0.9417499750000001</v>
      </c>
      <c r="AP59" s="1">
        <v>7.9375</v>
      </c>
      <c r="AQ59" s="22">
        <f t="shared" si="24"/>
        <v>0.79375</v>
      </c>
      <c r="AR59" s="28">
        <f t="shared" si="25"/>
        <v>0.7483541604166668</v>
      </c>
    </row>
    <row r="60" spans="1:44" ht="12.75">
      <c r="A60" s="2" t="s">
        <v>52</v>
      </c>
      <c r="B60" s="28">
        <f t="shared" si="13"/>
        <v>0.7057083366666667</v>
      </c>
      <c r="C60" s="4"/>
      <c r="D60" s="1" t="s">
        <v>33</v>
      </c>
      <c r="E60" s="2">
        <v>9</v>
      </c>
      <c r="F60" s="2">
        <v>8</v>
      </c>
      <c r="G60" s="2">
        <v>6</v>
      </c>
      <c r="H60" s="2">
        <v>8</v>
      </c>
      <c r="I60" s="2">
        <v>9</v>
      </c>
      <c r="J60" s="3">
        <v>9</v>
      </c>
      <c r="K60" s="3">
        <v>8</v>
      </c>
      <c r="L60" s="2">
        <v>8</v>
      </c>
      <c r="M60" s="2">
        <v>9</v>
      </c>
      <c r="N60" s="2">
        <v>10</v>
      </c>
      <c r="O60" s="2">
        <v>3</v>
      </c>
      <c r="P60" s="2">
        <f t="shared" si="14"/>
        <v>3</v>
      </c>
      <c r="Q60" s="22">
        <f t="shared" si="15"/>
        <v>0.84</v>
      </c>
      <c r="S60" s="2">
        <v>10</v>
      </c>
      <c r="T60" s="2">
        <v>30</v>
      </c>
      <c r="U60" s="1">
        <v>40</v>
      </c>
      <c r="V60" s="20">
        <f t="shared" si="16"/>
        <v>0.25</v>
      </c>
      <c r="W60" s="3">
        <v>65</v>
      </c>
      <c r="X60" s="3">
        <v>80</v>
      </c>
      <c r="Y60" s="3">
        <v>50</v>
      </c>
      <c r="Z60" s="1">
        <v>195</v>
      </c>
      <c r="AA60" s="20">
        <f t="shared" si="17"/>
        <v>0.8125</v>
      </c>
      <c r="AB60" s="20">
        <f t="shared" si="18"/>
        <v>0.53125</v>
      </c>
      <c r="AC60" s="20">
        <f t="shared" si="19"/>
        <v>0.53125</v>
      </c>
      <c r="AD60" s="1">
        <v>7</v>
      </c>
      <c r="AE60" s="20">
        <f t="shared" si="20"/>
        <v>0.07777777777777778</v>
      </c>
      <c r="AF60" s="22">
        <f t="shared" si="21"/>
        <v>0.30451388888888886</v>
      </c>
      <c r="AG60" s="21">
        <v>1</v>
      </c>
      <c r="AH60" s="10">
        <v>2</v>
      </c>
      <c r="AI60" s="2">
        <f t="shared" si="22"/>
        <v>0</v>
      </c>
      <c r="AJ60" s="2">
        <v>6.6941668</v>
      </c>
      <c r="AK60" s="2">
        <v>9.6941668</v>
      </c>
      <c r="AL60" s="2">
        <v>10.1941668</v>
      </c>
      <c r="AM60" s="2">
        <v>6.9441668</v>
      </c>
      <c r="AN60" s="2">
        <v>8.1941668</v>
      </c>
      <c r="AO60" s="23">
        <f t="shared" si="23"/>
        <v>0.83441668</v>
      </c>
      <c r="AP60" s="2">
        <v>9.2875</v>
      </c>
      <c r="AQ60" s="22">
        <f t="shared" si="24"/>
        <v>0.92875</v>
      </c>
      <c r="AR60" s="28">
        <f t="shared" si="25"/>
        <v>0.7057083366666667</v>
      </c>
    </row>
    <row r="61" spans="1:44" ht="12.75">
      <c r="A61" s="2" t="s">
        <v>52</v>
      </c>
      <c r="B61" s="28">
        <f t="shared" si="13"/>
        <v>0.7047916666666667</v>
      </c>
      <c r="C61" s="4"/>
      <c r="D61" s="4" t="s">
        <v>31</v>
      </c>
      <c r="E61" s="2">
        <v>9</v>
      </c>
      <c r="F61" s="2">
        <v>8.8</v>
      </c>
      <c r="G61" s="2">
        <v>7</v>
      </c>
      <c r="H61" s="2">
        <v>8</v>
      </c>
      <c r="I61" s="2">
        <v>7</v>
      </c>
      <c r="J61" s="3">
        <v>9</v>
      </c>
      <c r="K61" s="3">
        <v>10</v>
      </c>
      <c r="L61" s="3">
        <v>8</v>
      </c>
      <c r="M61" s="3">
        <v>9</v>
      </c>
      <c r="N61" s="2">
        <v>8</v>
      </c>
      <c r="O61" s="2">
        <v>4</v>
      </c>
      <c r="P61" s="2">
        <f t="shared" si="14"/>
        <v>4</v>
      </c>
      <c r="Q61" s="22">
        <f t="shared" si="15"/>
        <v>0.838</v>
      </c>
      <c r="S61" s="2">
        <v>20</v>
      </c>
      <c r="T61" s="2">
        <v>20</v>
      </c>
      <c r="U61" s="1">
        <v>40</v>
      </c>
      <c r="V61" s="20">
        <f t="shared" si="16"/>
        <v>0.25</v>
      </c>
      <c r="W61" s="3">
        <v>68</v>
      </c>
      <c r="X61" s="3">
        <v>80</v>
      </c>
      <c r="Y61" s="3">
        <v>80</v>
      </c>
      <c r="Z61" s="1">
        <v>228</v>
      </c>
      <c r="AA61" s="20">
        <f t="shared" si="17"/>
        <v>0.95</v>
      </c>
      <c r="AB61" s="20">
        <f t="shared" si="18"/>
        <v>0.6</v>
      </c>
      <c r="AC61" s="20">
        <f t="shared" si="19"/>
        <v>0.6</v>
      </c>
      <c r="AD61" s="1">
        <v>22</v>
      </c>
      <c r="AE61" s="20">
        <f t="shared" si="20"/>
        <v>0.24444444444444444</v>
      </c>
      <c r="AF61" s="22">
        <f t="shared" si="21"/>
        <v>0.4222222222222222</v>
      </c>
      <c r="AG61" s="21">
        <v>1</v>
      </c>
      <c r="AH61" s="10">
        <v>1</v>
      </c>
      <c r="AI61" s="2">
        <f t="shared" si="22"/>
        <v>0</v>
      </c>
      <c r="AJ61" s="32">
        <v>9.335</v>
      </c>
      <c r="AK61" s="32">
        <v>9.535</v>
      </c>
      <c r="AL61" s="32">
        <v>9.335</v>
      </c>
      <c r="AM61" s="32">
        <v>8.535</v>
      </c>
      <c r="AN61" s="32">
        <v>8.035</v>
      </c>
      <c r="AO61" s="23">
        <f t="shared" si="23"/>
        <v>0.8955000000000002</v>
      </c>
      <c r="AP61" s="32">
        <v>6.7375</v>
      </c>
      <c r="AQ61" s="22">
        <f t="shared" si="24"/>
        <v>0.67375</v>
      </c>
      <c r="AR61" s="28">
        <f t="shared" si="25"/>
        <v>0.7047916666666667</v>
      </c>
    </row>
    <row r="62" spans="1:44" ht="12.75">
      <c r="A62" s="2" t="s">
        <v>52</v>
      </c>
      <c r="B62" s="28">
        <f t="shared" si="13"/>
        <v>0.6992916604166666</v>
      </c>
      <c r="C62" s="4"/>
      <c r="D62" s="4" t="s">
        <v>30</v>
      </c>
      <c r="E62" s="2">
        <v>8</v>
      </c>
      <c r="F62" s="2">
        <v>8</v>
      </c>
      <c r="G62" s="2">
        <v>5</v>
      </c>
      <c r="H62" s="2">
        <v>8</v>
      </c>
      <c r="I62" s="2">
        <v>7.5</v>
      </c>
      <c r="J62" s="2">
        <v>8.5</v>
      </c>
      <c r="K62" s="3">
        <v>9</v>
      </c>
      <c r="L62" s="2">
        <v>3</v>
      </c>
      <c r="M62" s="2">
        <v>5</v>
      </c>
      <c r="N62" s="2">
        <v>6</v>
      </c>
      <c r="O62" s="2">
        <v>4</v>
      </c>
      <c r="P62" s="2">
        <f t="shared" si="14"/>
        <v>3</v>
      </c>
      <c r="Q62" s="22">
        <f t="shared" si="15"/>
        <v>0.69</v>
      </c>
      <c r="U62" s="1">
        <v>50</v>
      </c>
      <c r="V62" s="20">
        <f t="shared" si="16"/>
        <v>0.3125</v>
      </c>
      <c r="W62" s="3">
        <v>72</v>
      </c>
      <c r="X62" s="3">
        <v>80</v>
      </c>
      <c r="Y62" s="3">
        <v>80</v>
      </c>
      <c r="Z62" s="1">
        <v>232</v>
      </c>
      <c r="AA62" s="20">
        <f t="shared" si="17"/>
        <v>0.9666666666666667</v>
      </c>
      <c r="AB62" s="20">
        <f t="shared" si="18"/>
        <v>0.6395833333333333</v>
      </c>
      <c r="AC62" s="20">
        <f t="shared" si="19"/>
        <v>0.6395833333333334</v>
      </c>
      <c r="AD62" s="1">
        <v>31</v>
      </c>
      <c r="AE62" s="20">
        <f t="shared" si="20"/>
        <v>0.34444444444444444</v>
      </c>
      <c r="AF62" s="22">
        <f t="shared" si="21"/>
        <v>0.4920138888888889</v>
      </c>
      <c r="AG62" s="21">
        <v>1</v>
      </c>
      <c r="AH62" s="29">
        <v>2</v>
      </c>
      <c r="AI62" s="2">
        <f t="shared" si="22"/>
        <v>0</v>
      </c>
      <c r="AJ62" s="8">
        <v>7.417499750000001</v>
      </c>
      <c r="AK62" s="8">
        <v>8.417499750000001</v>
      </c>
      <c r="AL62" s="8">
        <v>9.917499750000001</v>
      </c>
      <c r="AM62" s="8">
        <v>7.417499750000001</v>
      </c>
      <c r="AN62" s="8">
        <v>8.917499750000001</v>
      </c>
      <c r="AO62" s="23">
        <f t="shared" si="23"/>
        <v>0.8417499750000002</v>
      </c>
      <c r="AP62" s="1">
        <v>7.9375</v>
      </c>
      <c r="AQ62" s="22">
        <f t="shared" si="24"/>
        <v>0.79375</v>
      </c>
      <c r="AR62" s="28">
        <f t="shared" si="25"/>
        <v>0.6992916604166666</v>
      </c>
    </row>
    <row r="63" spans="1:44" ht="12.75">
      <c r="A63" s="2" t="s">
        <v>52</v>
      </c>
      <c r="B63" s="28">
        <f t="shared" si="13"/>
        <v>0.68310417</v>
      </c>
      <c r="C63" s="4"/>
      <c r="D63" s="1" t="s">
        <v>33</v>
      </c>
      <c r="E63" s="2">
        <v>9</v>
      </c>
      <c r="F63" s="2">
        <v>8</v>
      </c>
      <c r="G63" s="2">
        <v>5</v>
      </c>
      <c r="H63" s="2">
        <v>9.5</v>
      </c>
      <c r="I63" s="2">
        <v>5</v>
      </c>
      <c r="J63" s="3">
        <v>9.5</v>
      </c>
      <c r="K63" s="3">
        <v>5</v>
      </c>
      <c r="L63" s="2">
        <v>7</v>
      </c>
      <c r="M63" s="2">
        <v>4</v>
      </c>
      <c r="N63" s="13">
        <v>0</v>
      </c>
      <c r="O63" s="2">
        <v>2</v>
      </c>
      <c r="P63" s="2">
        <f t="shared" si="14"/>
        <v>0</v>
      </c>
      <c r="Q63" s="22">
        <f t="shared" si="15"/>
        <v>0.64</v>
      </c>
      <c r="R63" s="2">
        <v>20</v>
      </c>
      <c r="S63" s="2">
        <v>30</v>
      </c>
      <c r="T63" s="2">
        <v>40</v>
      </c>
      <c r="U63" s="1">
        <v>70</v>
      </c>
      <c r="V63" s="20">
        <f t="shared" si="16"/>
        <v>0.4375</v>
      </c>
      <c r="W63" s="3">
        <v>65</v>
      </c>
      <c r="X63" s="3">
        <v>30</v>
      </c>
      <c r="Y63" s="3">
        <v>20</v>
      </c>
      <c r="Z63" s="1">
        <v>115</v>
      </c>
      <c r="AA63" s="20">
        <f t="shared" si="17"/>
        <v>0.4791666666666667</v>
      </c>
      <c r="AB63" s="20">
        <f t="shared" si="18"/>
        <v>0.45833333333333337</v>
      </c>
      <c r="AC63" s="20">
        <f t="shared" si="19"/>
        <v>0.45833333333333337</v>
      </c>
      <c r="AD63" s="1">
        <v>42</v>
      </c>
      <c r="AE63" s="20">
        <f t="shared" si="20"/>
        <v>0.4666666666666667</v>
      </c>
      <c r="AF63" s="22">
        <f t="shared" si="21"/>
        <v>0.4625</v>
      </c>
      <c r="AG63" s="21">
        <v>1</v>
      </c>
      <c r="AH63" s="10">
        <v>1</v>
      </c>
      <c r="AI63" s="2">
        <f t="shared" si="22"/>
        <v>0</v>
      </c>
      <c r="AJ63" s="2">
        <v>7.6941668</v>
      </c>
      <c r="AK63" s="2">
        <v>9.9441668</v>
      </c>
      <c r="AL63" s="2">
        <v>10.1941668</v>
      </c>
      <c r="AM63" s="2">
        <v>9.6941668</v>
      </c>
      <c r="AN63" s="2">
        <v>8.1941668</v>
      </c>
      <c r="AO63" s="23">
        <f t="shared" si="23"/>
        <v>0.9144166799999999</v>
      </c>
      <c r="AP63" s="2">
        <v>7.2875</v>
      </c>
      <c r="AQ63" s="22">
        <f t="shared" si="24"/>
        <v>0.72875</v>
      </c>
      <c r="AR63" s="28">
        <f t="shared" si="25"/>
        <v>0.68310417</v>
      </c>
    </row>
    <row r="64" spans="1:44" ht="12.75">
      <c r="A64" s="2" t="s">
        <v>52</v>
      </c>
      <c r="B64" s="28">
        <f t="shared" si="13"/>
        <v>0.6767291666666666</v>
      </c>
      <c r="C64" s="4"/>
      <c r="D64" s="4" t="s">
        <v>31</v>
      </c>
      <c r="E64" s="2">
        <v>9</v>
      </c>
      <c r="F64" s="2">
        <v>8</v>
      </c>
      <c r="G64" s="2">
        <v>9</v>
      </c>
      <c r="H64" s="2">
        <v>8</v>
      </c>
      <c r="I64" s="2">
        <v>9</v>
      </c>
      <c r="J64" s="3">
        <v>9</v>
      </c>
      <c r="K64" s="3">
        <v>9.5</v>
      </c>
      <c r="L64" s="3">
        <v>3</v>
      </c>
      <c r="M64" s="3">
        <v>7</v>
      </c>
      <c r="N64" s="2">
        <v>6.5</v>
      </c>
      <c r="O64" s="2">
        <v>2</v>
      </c>
      <c r="P64" s="2">
        <f t="shared" si="14"/>
        <v>2</v>
      </c>
      <c r="Q64" s="22">
        <f t="shared" si="15"/>
        <v>0.78</v>
      </c>
      <c r="R64" s="2">
        <v>0</v>
      </c>
      <c r="S64" s="2">
        <v>0</v>
      </c>
      <c r="T64" s="2">
        <v>20</v>
      </c>
      <c r="U64" s="1">
        <v>20</v>
      </c>
      <c r="V64" s="20">
        <f t="shared" si="16"/>
        <v>0.125</v>
      </c>
      <c r="W64" s="3">
        <v>68</v>
      </c>
      <c r="X64" s="3">
        <v>80</v>
      </c>
      <c r="Y64" s="3">
        <v>73</v>
      </c>
      <c r="Z64" s="1">
        <v>221</v>
      </c>
      <c r="AA64" s="20">
        <f t="shared" si="17"/>
        <v>0.9208333333333333</v>
      </c>
      <c r="AB64" s="20">
        <f t="shared" si="18"/>
        <v>0.5229166666666667</v>
      </c>
      <c r="AC64" s="20">
        <f t="shared" si="19"/>
        <v>0.5229166666666667</v>
      </c>
      <c r="AD64" s="1">
        <v>13</v>
      </c>
      <c r="AE64" s="20">
        <f t="shared" si="20"/>
        <v>0.14444444444444443</v>
      </c>
      <c r="AF64" s="22">
        <f t="shared" si="21"/>
        <v>0.33368055555555554</v>
      </c>
      <c r="AG64" s="21">
        <v>0</v>
      </c>
      <c r="AH64" s="10">
        <v>6</v>
      </c>
      <c r="AI64" s="2">
        <f t="shared" si="22"/>
        <v>3</v>
      </c>
      <c r="AJ64" s="32">
        <v>9.535</v>
      </c>
      <c r="AK64" s="32">
        <v>9.535</v>
      </c>
      <c r="AL64" s="32">
        <v>9.335</v>
      </c>
      <c r="AM64" s="32">
        <v>8.935</v>
      </c>
      <c r="AN64" s="32">
        <v>8.035</v>
      </c>
      <c r="AO64" s="23">
        <f t="shared" si="23"/>
        <v>0.9075</v>
      </c>
      <c r="AP64" s="32">
        <v>7.7375</v>
      </c>
      <c r="AQ64" s="22">
        <f t="shared" si="24"/>
        <v>0.7737499999999999</v>
      </c>
      <c r="AR64" s="28">
        <f t="shared" si="25"/>
        <v>0.6767291666666666</v>
      </c>
    </row>
    <row r="65" spans="2:44" ht="12.75">
      <c r="B65" s="26">
        <f t="shared" si="13"/>
        <v>0.8217769437152778</v>
      </c>
      <c r="C65" s="5"/>
      <c r="D65" s="5"/>
      <c r="Q65" s="23">
        <f>AVERAGE(Q5:Q64)</f>
        <v>0.8333666666666667</v>
      </c>
      <c r="V65" s="3">
        <f>STDEV(V5:V64)</f>
        <v>0.2794875727455677</v>
      </c>
      <c r="AA65" s="3">
        <f>STDEV(AA5:AA64)</f>
        <v>0.1643669463595228</v>
      </c>
      <c r="AC65" s="3">
        <f>STDEV(AC5:AC64)</f>
        <v>0.15565653145022215</v>
      </c>
      <c r="AE65" s="3">
        <f>STDEV(AE5:AE64)</f>
        <v>0.1712983746332247</v>
      </c>
      <c r="AF65" s="36">
        <f>AVERAGE(AF5:AF64)</f>
        <v>0.6747800925925925</v>
      </c>
      <c r="AO65" s="24">
        <f>AVERAGE(AO5:AO64)</f>
        <v>0.9103383304166669</v>
      </c>
      <c r="AQ65" s="24">
        <f>AVERAGE(AQ5:AQ64)</f>
        <v>0.8737500000000001</v>
      </c>
      <c r="AR65" s="28">
        <f>AVERAGE(AR5:AR64)</f>
        <v>0.8217769437152778</v>
      </c>
    </row>
    <row r="66" spans="2:44" ht="12.75">
      <c r="B66" s="26">
        <f t="shared" si="13"/>
        <v>0.8207187516666666</v>
      </c>
      <c r="C66" s="5"/>
      <c r="D66" s="5"/>
      <c r="Q66" s="22"/>
      <c r="AR66" s="28">
        <f>MEDIAN(AR5:AR64)</f>
        <v>0.8207187516666666</v>
      </c>
    </row>
    <row r="67" spans="3:4" ht="12.75">
      <c r="C67" s="5"/>
      <c r="D67" s="5"/>
    </row>
    <row r="68" spans="3:4" ht="12.75">
      <c r="C68" s="5"/>
      <c r="D68" s="5"/>
    </row>
    <row r="69" spans="3:4" ht="12.75">
      <c r="C69" s="5"/>
      <c r="D69" s="5"/>
    </row>
    <row r="70" spans="3:4" ht="12.75">
      <c r="C70" s="5"/>
      <c r="D70" s="5"/>
    </row>
    <row r="71" spans="3:4" ht="12.75">
      <c r="C71" s="5"/>
      <c r="D71" s="5"/>
    </row>
    <row r="72" spans="3:4" ht="12.75">
      <c r="C72" s="5"/>
      <c r="D72" s="5"/>
    </row>
    <row r="73" spans="3:4" ht="12.75">
      <c r="C73" s="5"/>
      <c r="D73" s="5"/>
    </row>
    <row r="74" spans="3:4" ht="12.75">
      <c r="C74" s="5"/>
      <c r="D74" s="5"/>
    </row>
    <row r="75" spans="3:4" ht="12.75">
      <c r="C75" s="5"/>
      <c r="D75" s="5"/>
    </row>
    <row r="76" spans="3:4" ht="12.75">
      <c r="C76" s="5"/>
      <c r="D76" s="5"/>
    </row>
    <row r="77" spans="3:4" ht="12.75">
      <c r="C77" s="5"/>
      <c r="D77" s="5"/>
    </row>
    <row r="78" spans="3:4" ht="12.75">
      <c r="C78" s="5"/>
      <c r="D78" s="5"/>
    </row>
    <row r="79" spans="3:4" ht="12.75">
      <c r="C79" s="5"/>
      <c r="D79" s="5"/>
    </row>
    <row r="80" spans="3:4" ht="12.75">
      <c r="C80" s="5"/>
      <c r="D80" s="5"/>
    </row>
    <row r="81" spans="3:4" ht="12.75">
      <c r="C81" s="5"/>
      <c r="D81" s="5"/>
    </row>
    <row r="82" spans="3:4" ht="12.75">
      <c r="C82" s="5"/>
      <c r="D82" s="5"/>
    </row>
    <row r="83" spans="3:4" ht="12.75">
      <c r="C83" s="5"/>
      <c r="D83" s="5"/>
    </row>
    <row r="84" spans="3:4" ht="12.75">
      <c r="C84" s="5"/>
      <c r="D84" s="5"/>
    </row>
    <row r="85" spans="3:4" ht="12.75">
      <c r="C85" s="5"/>
      <c r="D85" s="5"/>
    </row>
    <row r="86" spans="3:4" ht="12.75">
      <c r="C86" s="5"/>
      <c r="D86" s="5"/>
    </row>
    <row r="87" spans="3:4" ht="12.75">
      <c r="C87" s="5"/>
      <c r="D87" s="5"/>
    </row>
    <row r="88" spans="3:4" ht="12.75">
      <c r="C88" s="5"/>
      <c r="D88" s="5"/>
    </row>
    <row r="89" spans="3:4" ht="12.75">
      <c r="C89" s="5"/>
      <c r="D89" s="5"/>
    </row>
    <row r="90" spans="3:4" ht="12.75">
      <c r="C90" s="5"/>
      <c r="D90" s="5"/>
    </row>
    <row r="91" spans="3:4" ht="12.75">
      <c r="C91" s="5"/>
      <c r="D91" s="5"/>
    </row>
    <row r="92" spans="3:4" ht="12.75">
      <c r="C92" s="5"/>
      <c r="D92" s="5"/>
    </row>
    <row r="93" spans="3:4" ht="12.75">
      <c r="C93" s="5"/>
      <c r="D93" s="5"/>
    </row>
    <row r="94" spans="3:4" ht="12.75">
      <c r="C94" s="5"/>
      <c r="D94" s="5"/>
    </row>
    <row r="95" spans="3:4" ht="12.75">
      <c r="C95" s="5"/>
      <c r="D95" s="5"/>
    </row>
    <row r="96" spans="3:4" ht="12.75">
      <c r="C96" s="5"/>
      <c r="D96" s="5"/>
    </row>
    <row r="97" spans="3:4" ht="12.75">
      <c r="C97" s="5"/>
      <c r="D97" s="5"/>
    </row>
    <row r="98" spans="3:4" ht="12.75">
      <c r="C98" s="5"/>
      <c r="D98" s="5"/>
    </row>
    <row r="99" spans="3:4" ht="12.75">
      <c r="C99" s="5"/>
      <c r="D99" s="5"/>
    </row>
    <row r="100" spans="3:4" ht="12.75">
      <c r="C100" s="5"/>
      <c r="D100" s="5"/>
    </row>
    <row r="101" spans="3:4" ht="12.75">
      <c r="C101" s="5"/>
      <c r="D101" s="5"/>
    </row>
    <row r="102" spans="3:4" ht="12.75">
      <c r="C102" s="5"/>
      <c r="D102" s="5"/>
    </row>
    <row r="103" spans="3:4" ht="12.75">
      <c r="C103" s="5"/>
      <c r="D103" s="5"/>
    </row>
    <row r="104" spans="3:4" ht="12.75">
      <c r="C104" s="5"/>
      <c r="D104" s="5"/>
    </row>
    <row r="105" spans="3:4" ht="12.75">
      <c r="C105" s="5"/>
      <c r="D105" s="5"/>
    </row>
    <row r="106" spans="3:4" ht="12.75">
      <c r="C106" s="5"/>
      <c r="D106" s="5"/>
    </row>
    <row r="107" spans="3:4" ht="12.75">
      <c r="C107" s="5"/>
      <c r="D107" s="5"/>
    </row>
    <row r="108" spans="3:4" ht="12.75">
      <c r="C108" s="5"/>
      <c r="D108" s="5"/>
    </row>
    <row r="109" spans="3:4" ht="12.75">
      <c r="C109" s="5"/>
      <c r="D109" s="5"/>
    </row>
    <row r="110" spans="3:4" ht="12.75">
      <c r="C110" s="5"/>
      <c r="D110" s="5"/>
    </row>
    <row r="111" spans="3:4" ht="12.75">
      <c r="C111" s="5"/>
      <c r="D111" s="5"/>
    </row>
    <row r="112" spans="3:4" ht="12.75">
      <c r="C112" s="5"/>
      <c r="D112" s="5"/>
    </row>
    <row r="113" spans="3:4" ht="12.75">
      <c r="C113" s="5"/>
      <c r="D113" s="5"/>
    </row>
    <row r="114" spans="3:4" ht="12.75">
      <c r="C114" s="5"/>
      <c r="D114" s="5"/>
    </row>
    <row r="115" spans="3:4" ht="12.75">
      <c r="C115" s="5"/>
      <c r="D115" s="5"/>
    </row>
    <row r="116" spans="3:4" ht="12.75">
      <c r="C116" s="5"/>
      <c r="D116" s="5"/>
    </row>
    <row r="117" spans="3:4" ht="12.75">
      <c r="C117" s="5"/>
      <c r="D117" s="5"/>
    </row>
    <row r="118" spans="3:4" ht="12.75">
      <c r="C118" s="5"/>
      <c r="D118" s="5"/>
    </row>
    <row r="119" spans="3:4" ht="12.75">
      <c r="C119" s="5"/>
      <c r="D119" s="5"/>
    </row>
    <row r="120" spans="3:4" ht="12.75">
      <c r="C120" s="5"/>
      <c r="D120" s="5"/>
    </row>
    <row r="121" spans="3:4" ht="12.75">
      <c r="C121" s="5"/>
      <c r="D121" s="5"/>
    </row>
    <row r="122" spans="3:4" ht="12.75">
      <c r="C122" s="5"/>
      <c r="D122" s="5"/>
    </row>
    <row r="123" spans="3:4" ht="12.75">
      <c r="C123" s="5"/>
      <c r="D123" s="5"/>
    </row>
    <row r="124" spans="3:4" ht="12.75">
      <c r="C124" s="5"/>
      <c r="D124" s="5"/>
    </row>
    <row r="125" spans="3:4" ht="12.75">
      <c r="C125" s="5"/>
      <c r="D125" s="5"/>
    </row>
    <row r="126" spans="3:4" ht="12.75">
      <c r="C126" s="5"/>
      <c r="D126" s="5"/>
    </row>
    <row r="127" spans="3:4" ht="12.75">
      <c r="C127" s="5"/>
      <c r="D127" s="5"/>
    </row>
    <row r="128" spans="3:4" ht="12.75">
      <c r="C128" s="5"/>
      <c r="D128" s="5"/>
    </row>
    <row r="129" spans="3:4" ht="12.75">
      <c r="C129" s="5"/>
      <c r="D129" s="5"/>
    </row>
    <row r="130" spans="3:4" ht="12.75">
      <c r="C130" s="5"/>
      <c r="D130" s="5"/>
    </row>
    <row r="131" spans="3:4" ht="12.75">
      <c r="C131" s="5"/>
      <c r="D131" s="5"/>
    </row>
    <row r="132" spans="3:4" ht="12.75">
      <c r="C132" s="5"/>
      <c r="D132" s="5"/>
    </row>
    <row r="133" spans="3:4" ht="12.75">
      <c r="C133" s="5"/>
      <c r="D133" s="5"/>
    </row>
    <row r="134" spans="3:4" ht="12.75">
      <c r="C134" s="5"/>
      <c r="D134" s="5"/>
    </row>
    <row r="135" spans="3:4" ht="12.75">
      <c r="C135" s="5"/>
      <c r="D135" s="5"/>
    </row>
    <row r="136" spans="3:4" ht="12.75">
      <c r="C136" s="5"/>
      <c r="D136" s="5"/>
    </row>
    <row r="137" spans="3:4" ht="12.75">
      <c r="C137" s="5"/>
      <c r="D137" s="5"/>
    </row>
    <row r="138" spans="3:4" ht="12.75">
      <c r="C138" s="5"/>
      <c r="D138" s="5"/>
    </row>
    <row r="139" spans="3:4" ht="12.75">
      <c r="C139" s="5"/>
      <c r="D139" s="5"/>
    </row>
    <row r="140" spans="3:4" ht="12.75">
      <c r="C140" s="5"/>
      <c r="D140" s="5"/>
    </row>
    <row r="141" spans="3:4" ht="12.75">
      <c r="C141" s="5"/>
      <c r="D141" s="5"/>
    </row>
    <row r="142" spans="3:4" ht="12.75">
      <c r="C142" s="5"/>
      <c r="D142" s="5"/>
    </row>
    <row r="143" spans="3:4" ht="12.75">
      <c r="C143" s="5"/>
      <c r="D143" s="5"/>
    </row>
    <row r="144" spans="3:4" ht="12.75">
      <c r="C144" s="5"/>
      <c r="D144" s="5"/>
    </row>
    <row r="145" spans="3:4" ht="12.75">
      <c r="C145" s="5"/>
      <c r="D145" s="5"/>
    </row>
    <row r="146" spans="3:4" ht="12.75">
      <c r="C146" s="5"/>
      <c r="D146" s="5"/>
    </row>
    <row r="147" spans="3:4" ht="12.75">
      <c r="C147" s="5"/>
      <c r="D147" s="5"/>
    </row>
    <row r="148" spans="3:4" ht="12.75">
      <c r="C148" s="5"/>
      <c r="D148" s="5"/>
    </row>
    <row r="149" spans="3:4" ht="12.75">
      <c r="C149" s="5"/>
      <c r="D149" s="5"/>
    </row>
    <row r="150" spans="3:4" ht="12.75">
      <c r="C150" s="5"/>
      <c r="D150" s="5"/>
    </row>
    <row r="151" spans="3:4" ht="12.75">
      <c r="C151" s="5"/>
      <c r="D151" s="5"/>
    </row>
    <row r="152" spans="3:4" ht="12.75">
      <c r="C152" s="5"/>
      <c r="D152" s="5"/>
    </row>
    <row r="153" spans="3:4" ht="12.75">
      <c r="C153" s="5"/>
      <c r="D153" s="5"/>
    </row>
    <row r="154" spans="3:4" ht="12.75">
      <c r="C154" s="5"/>
      <c r="D154" s="5"/>
    </row>
    <row r="155" spans="3:4" ht="12.75">
      <c r="C155" s="5"/>
      <c r="D155" s="5"/>
    </row>
    <row r="156" spans="3:4" ht="12.75">
      <c r="C156" s="5"/>
      <c r="D156" s="5"/>
    </row>
    <row r="157" spans="3:4" ht="12.75">
      <c r="C157" s="5"/>
      <c r="D157" s="5"/>
    </row>
    <row r="158" spans="3:4" ht="12.75">
      <c r="C158" s="5"/>
      <c r="D158" s="5"/>
    </row>
    <row r="159" spans="3:4" ht="12.75">
      <c r="C159" s="5"/>
      <c r="D159" s="5"/>
    </row>
    <row r="160" spans="3:4" ht="12.75">
      <c r="C160" s="5"/>
      <c r="D160" s="5"/>
    </row>
    <row r="161" spans="3:4" ht="12.75">
      <c r="C161" s="5"/>
      <c r="D161" s="5"/>
    </row>
    <row r="162" spans="3:4" ht="12.75">
      <c r="C162" s="5"/>
      <c r="D162" s="5"/>
    </row>
    <row r="163" spans="3:4" ht="12.75">
      <c r="C163" s="5"/>
      <c r="D163" s="5"/>
    </row>
    <row r="164" spans="3:4" ht="12.75">
      <c r="C164" s="5"/>
      <c r="D164" s="5"/>
    </row>
    <row r="165" spans="3:4" ht="12.75">
      <c r="C165" s="5"/>
      <c r="D165" s="5"/>
    </row>
    <row r="166" spans="3:4" ht="12.75">
      <c r="C166" s="5"/>
      <c r="D166" s="5"/>
    </row>
    <row r="167" spans="3:4" ht="12.75">
      <c r="C167" s="5"/>
      <c r="D167" s="5"/>
    </row>
    <row r="168" spans="3:4" ht="12.75">
      <c r="C168" s="5"/>
      <c r="D168" s="5"/>
    </row>
    <row r="169" spans="3:4" ht="12.75">
      <c r="C169" s="5"/>
      <c r="D169" s="5"/>
    </row>
    <row r="170" spans="3:4" ht="12.75">
      <c r="C170" s="5"/>
      <c r="D170" s="5"/>
    </row>
    <row r="171" spans="3:4" ht="12.75">
      <c r="C171" s="5"/>
      <c r="D171" s="5"/>
    </row>
    <row r="172" spans="3:4" ht="12.75">
      <c r="C172" s="5"/>
      <c r="D172" s="5"/>
    </row>
    <row r="173" spans="3:4" ht="12.75">
      <c r="C173" s="5"/>
      <c r="D173" s="5"/>
    </row>
    <row r="174" spans="3:4" ht="12.75">
      <c r="C174" s="5"/>
      <c r="D174" s="5"/>
    </row>
    <row r="175" spans="3:4" ht="12.75">
      <c r="C175" s="5"/>
      <c r="D175" s="5"/>
    </row>
    <row r="176" spans="3:4" ht="12.75">
      <c r="C176" s="5"/>
      <c r="D176" s="5"/>
    </row>
    <row r="177" spans="3:4" ht="12.75">
      <c r="C177" s="5"/>
      <c r="D177" s="5"/>
    </row>
    <row r="178" spans="3:4" ht="12.75">
      <c r="C178" s="5"/>
      <c r="D178" s="5"/>
    </row>
    <row r="179" spans="3:4" ht="12.75">
      <c r="C179" s="5"/>
      <c r="D179" s="5"/>
    </row>
    <row r="180" spans="3:4" ht="12.75">
      <c r="C180" s="5"/>
      <c r="D180" s="5"/>
    </row>
    <row r="181" spans="3:4" ht="12.75">
      <c r="C181" s="5"/>
      <c r="D181" s="5"/>
    </row>
    <row r="182" spans="3:4" ht="12.75">
      <c r="C182" s="5"/>
      <c r="D182" s="5"/>
    </row>
    <row r="183" spans="3:4" ht="12.75">
      <c r="C183" s="5"/>
      <c r="D183" s="5"/>
    </row>
    <row r="184" spans="3:4" ht="12.75">
      <c r="C184" s="5"/>
      <c r="D184" s="5"/>
    </row>
    <row r="185" spans="3:4" ht="12.75">
      <c r="C185" s="5"/>
      <c r="D185" s="5"/>
    </row>
    <row r="186" spans="3:4" ht="12.75">
      <c r="C186" s="5"/>
      <c r="D186" s="5"/>
    </row>
    <row r="187" spans="3:4" ht="12.75">
      <c r="C187" s="5"/>
      <c r="D187" s="5"/>
    </row>
    <row r="188" spans="3:4" ht="12.75">
      <c r="C188" s="5"/>
      <c r="D188" s="5"/>
    </row>
    <row r="189" spans="3:4" ht="12.75">
      <c r="C189" s="5"/>
      <c r="D189" s="5"/>
    </row>
    <row r="190" spans="3:4" ht="12.75">
      <c r="C190" s="5"/>
      <c r="D190" s="5"/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anoop</cp:lastModifiedBy>
  <dcterms:created xsi:type="dcterms:W3CDTF">2009-09-08T14:22:27Z</dcterms:created>
  <dcterms:modified xsi:type="dcterms:W3CDTF">2010-01-07T15:59:06Z</dcterms:modified>
  <cp:category/>
  <cp:version/>
  <cp:contentType/>
  <cp:contentStatus/>
</cp:coreProperties>
</file>